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105" windowWidth="9600" windowHeight="11025" tabRatio="806"/>
  </bookViews>
  <sheets>
    <sheet name="Grafik1" sheetId="25" r:id="rId1"/>
    <sheet name="Sayfa1" sheetId="24" r:id="rId2"/>
    <sheet name="Sayfa2" sheetId="26" r:id="rId3"/>
    <sheet name="Tablo 1" sheetId="29" r:id="rId4"/>
    <sheet name="döviz" sheetId="30" r:id="rId5"/>
    <sheet name="Sayfa3" sheetId="31" r:id="rId6"/>
    <sheet name="vade" sheetId="32" r:id="rId7"/>
  </sheets>
  <externalReferences>
    <externalReference r:id="rId8"/>
  </externalReferences>
  <definedNames>
    <definedName name="CoherenceInterval">[1]HiddenSettings!$B$4</definedName>
    <definedName name="_xlnm.Print_Area" localSheetId="1">Sayfa1!$A$1:$N$1</definedName>
    <definedName name="_xlnm.Print_Area" localSheetId="2">Sayfa2!$A$1:$I$39</definedName>
  </definedNames>
  <calcPr calcId="124519"/>
</workbook>
</file>

<file path=xl/calcChain.xml><?xml version="1.0" encoding="utf-8"?>
<calcChain xmlns="http://schemas.openxmlformats.org/spreadsheetml/2006/main">
  <c r="W7" i="31"/>
  <c r="W6"/>
  <c r="W5"/>
  <c r="G18" i="30"/>
  <c r="H6"/>
  <c r="G17"/>
  <c r="G16"/>
  <c r="H15"/>
  <c r="G15"/>
  <c r="C15"/>
  <c r="N18" i="26"/>
  <c r="N19"/>
  <c r="M19"/>
  <c r="M18"/>
  <c r="M17"/>
  <c r="N12"/>
  <c r="M12"/>
  <c r="M4"/>
  <c r="R13" i="24"/>
  <c r="R12"/>
  <c r="N12"/>
  <c r="N3" i="26"/>
  <c r="M3"/>
  <c r="J23" i="29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R9" i="24"/>
  <c r="R8"/>
  <c r="C5" i="32"/>
  <c r="D5"/>
  <c r="E5"/>
  <c r="F5"/>
  <c r="G5"/>
  <c r="H5"/>
  <c r="I5"/>
  <c r="J5"/>
  <c r="K5"/>
  <c r="L5"/>
  <c r="M5"/>
  <c r="I2" i="29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Q9" i="24"/>
  <c r="Q8"/>
  <c r="C9"/>
  <c r="D9"/>
  <c r="E9"/>
  <c r="F9"/>
  <c r="G9"/>
  <c r="H9"/>
  <c r="I9"/>
  <c r="J9"/>
  <c r="K9"/>
  <c r="L9"/>
  <c r="M9"/>
  <c r="N9"/>
  <c r="O9"/>
  <c r="P9"/>
  <c r="B9"/>
  <c r="C8"/>
  <c r="D8"/>
  <c r="E8"/>
  <c r="F8"/>
  <c r="G8"/>
  <c r="H8"/>
  <c r="I8"/>
  <c r="J8"/>
  <c r="K8"/>
  <c r="L8"/>
  <c r="M8"/>
  <c r="N8"/>
  <c r="O8"/>
  <c r="P8"/>
  <c r="B8"/>
  <c r="H23" i="29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N5" i="32"/>
  <c r="E3" i="29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"/>
  <c r="B5" i="32"/>
</calcChain>
</file>

<file path=xl/sharedStrings.xml><?xml version="1.0" encoding="utf-8"?>
<sst xmlns="http://schemas.openxmlformats.org/spreadsheetml/2006/main" count="122" uniqueCount="60">
  <si>
    <t>Borçluya Göre Dağılım</t>
  </si>
  <si>
    <t>Alacaklıya Göre Dağılım</t>
  </si>
  <si>
    <t xml:space="preserve">     i- Yabancı Ticari Bankalar</t>
  </si>
  <si>
    <t xml:space="preserve">     ii- Yerleşik Bankaların Yurtdışı Şube ve İştirakleri</t>
  </si>
  <si>
    <t xml:space="preserve">     iii- Bankacılık Dışı Finansal Kuruluşlar</t>
  </si>
  <si>
    <t xml:space="preserve">     iv- Finansal Olmayan</t>
  </si>
  <si>
    <t xml:space="preserve"> I- Resmi Alacaklılar</t>
  </si>
  <si>
    <t xml:space="preserve"> II- Özel Alacaklılar</t>
  </si>
  <si>
    <t xml:space="preserve"> I- Finansal</t>
  </si>
  <si>
    <t xml:space="preserve">     i- Bankalar</t>
  </si>
  <si>
    <t xml:space="preserve">     ii- Bankacılık Dışı Finansal Kuruluşlar</t>
  </si>
  <si>
    <t xml:space="preserve">        - Krediler</t>
  </si>
  <si>
    <t xml:space="preserve">        - Tahvil</t>
  </si>
  <si>
    <t xml:space="preserve">        - Yabancı Sermaye Sayılan Krediler</t>
  </si>
  <si>
    <t xml:space="preserve"> II-Finansal Olmayan</t>
  </si>
  <si>
    <t xml:space="preserve">        - Ticari Krediler</t>
  </si>
  <si>
    <t xml:space="preserve"> III- Tahvil Alacaklıları</t>
  </si>
  <si>
    <t>Uzun Vadeli Kredi Borcu</t>
  </si>
  <si>
    <t>Kısa Vadeli Kredi Borcu</t>
  </si>
  <si>
    <t>(Milyar ABD doları)</t>
  </si>
  <si>
    <t>ÖZEL SEKTÖRÜN YURTDIŞINDAN SAĞLADIĞI UZUN VADELİ KREDİ BORCU</t>
  </si>
  <si>
    <t>ABD DOLARI</t>
  </si>
  <si>
    <t>EURO</t>
  </si>
  <si>
    <t>TÜRK LİRASI</t>
  </si>
  <si>
    <t>ABD DOLAR KARŞILIKLARI</t>
  </si>
  <si>
    <t>İSVİÇRE FRANGI</t>
  </si>
  <si>
    <t>İNGİLİZ STERLİNİ</t>
  </si>
  <si>
    <t>JAPON YENİ</t>
  </si>
  <si>
    <t>DİĞER (ABD Doları karşılığı)</t>
  </si>
  <si>
    <t>TOPLAM</t>
  </si>
  <si>
    <t>ÖZEL SEKTÖRÜN YURTDIŞINDAN SAĞLADIĞI UZUN VADELİ KREDİ BORCUNUN DÖVİZ KOMPOZİSYONU VE KUR FARKI</t>
  </si>
  <si>
    <t>ÖZEL SEKTÖRÜN YURTDIŞINDAN SAĞLADIĞI UZUN VADELİ KREDİ BORCUNUN SEKTÖR DAĞILIMI (*)</t>
  </si>
  <si>
    <t>SEKTÖRLER</t>
  </si>
  <si>
    <t>II- FİNANSAL OLMAYAN</t>
  </si>
  <si>
    <t>TARIM SEKTÖRÜ</t>
  </si>
  <si>
    <t>SINAİ SEKTÖRLER</t>
  </si>
  <si>
    <t>HİZMETLER SEKTÖRÜ</t>
  </si>
  <si>
    <t>1 YILA KADAR TOPLAM</t>
  </si>
  <si>
    <t>ÖZEL SEKTÖRÜN YURTDIŞINDAN SAĞLADIĞI  KREDİ BORCUNUN 1 YILA KADAR OLAN VADE DAĞILIMI</t>
  </si>
  <si>
    <t>2017-Q1</t>
  </si>
  <si>
    <t>2016</t>
  </si>
  <si>
    <t>Kasım-2017</t>
  </si>
  <si>
    <t>Aralık-2017</t>
  </si>
  <si>
    <t>Ocak-2018</t>
  </si>
  <si>
    <t>Şubat-2018</t>
  </si>
  <si>
    <t>Mart-2018</t>
  </si>
  <si>
    <t>Nisan-2018</t>
  </si>
  <si>
    <t>Mayıs-2018</t>
  </si>
  <si>
    <t>2017-Q2</t>
  </si>
  <si>
    <t>Haziran-2018</t>
  </si>
  <si>
    <t>Temmuz-2018</t>
  </si>
  <si>
    <t>Ağustos-2018</t>
  </si>
  <si>
    <t>2017-Q3</t>
  </si>
  <si>
    <t>Eylül-2018</t>
  </si>
  <si>
    <t>2017-10</t>
  </si>
  <si>
    <t>2017-Ekim</t>
  </si>
  <si>
    <t>Ekim-2018</t>
  </si>
  <si>
    <t>t</t>
  </si>
  <si>
    <t>s</t>
  </si>
  <si>
    <t>h</t>
  </si>
</sst>
</file>

<file path=xl/styles.xml><?xml version="1.0" encoding="utf-8"?>
<styleSheet xmlns="http://schemas.openxmlformats.org/spreadsheetml/2006/main">
  <numFmts count="8">
    <numFmt numFmtId="169" formatCode="_(* #,##0_);_(* \(#,##0\);_(* &quot;-&quot;_);_(@_)"/>
    <numFmt numFmtId="171" formatCode="_(* #,##0.00_);_(* \(#,##0.00\);_(* &quot;-&quot;??_);_(@_)"/>
    <numFmt numFmtId="179" formatCode="_-* #,##0.00\ _T_L_-;\-* #,##0.00\ _T_L_-;_-* &quot;-&quot;??\ _T_L_-;_-@_-"/>
    <numFmt numFmtId="183" formatCode="0.0_)"/>
    <numFmt numFmtId="185" formatCode="#,##0.0"/>
    <numFmt numFmtId="189" formatCode="0.0000000"/>
    <numFmt numFmtId="196" formatCode="0.0"/>
    <numFmt numFmtId="198" formatCode="[$-41F]mmmm\ yy;@"/>
  </numFmts>
  <fonts count="17">
    <font>
      <sz val="10"/>
      <name val="Arial"/>
      <charset val="162"/>
    </font>
    <font>
      <sz val="10"/>
      <name val="Courier"/>
      <family val="1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3"/>
    </font>
    <font>
      <u/>
      <sz val="10"/>
      <color indexed="12"/>
      <name val="Courier"/>
      <family val="1"/>
      <charset val="162"/>
    </font>
    <font>
      <b/>
      <sz val="10"/>
      <name val="Arial"/>
      <family val="2"/>
    </font>
    <font>
      <sz val="10"/>
      <name val="Times New Roman"/>
      <family val="1"/>
      <charset val="162"/>
    </font>
    <font>
      <b/>
      <sz val="10"/>
      <name val="Arial"/>
      <family val="2"/>
      <charset val="162"/>
    </font>
    <font>
      <b/>
      <sz val="9"/>
      <name val="Arial"/>
      <family val="2"/>
    </font>
    <font>
      <sz val="10"/>
      <color indexed="8"/>
      <name val="Calibri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4">
    <xf numFmtId="0" fontId="0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183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78">
    <xf numFmtId="0" fontId="0" fillId="0" borderId="0" xfId="0"/>
    <xf numFmtId="0" fontId="2" fillId="0" borderId="0" xfId="0" applyFont="1"/>
    <xf numFmtId="3" fontId="0" fillId="0" borderId="0" xfId="0" applyNumberFormat="1" applyBorder="1"/>
    <xf numFmtId="3" fontId="11" fillId="0" borderId="0" xfId="0" applyNumberFormat="1" applyFont="1" applyBorder="1"/>
    <xf numFmtId="3" fontId="11" fillId="0" borderId="1" xfId="0" applyNumberFormat="1" applyFont="1" applyBorder="1"/>
    <xf numFmtId="4" fontId="7" fillId="3" borderId="0" xfId="0" applyNumberFormat="1" applyFont="1" applyFill="1" applyBorder="1" applyAlignment="1">
      <alignment horizontal="center"/>
    </xf>
    <xf numFmtId="4" fontId="7" fillId="4" borderId="0" xfId="0" applyNumberFormat="1" applyFont="1" applyFill="1" applyBorder="1" applyAlignment="1">
      <alignment horizontal="center"/>
    </xf>
    <xf numFmtId="4" fontId="12" fillId="4" borderId="0" xfId="0" applyNumberFormat="1" applyFont="1" applyFill="1" applyBorder="1" applyAlignment="1">
      <alignment horizontal="center"/>
    </xf>
    <xf numFmtId="3" fontId="6" fillId="0" borderId="2" xfId="0" applyNumberFormat="1" applyFont="1" applyFill="1" applyBorder="1"/>
    <xf numFmtId="0" fontId="2" fillId="0" borderId="0" xfId="0" applyFont="1" applyBorder="1"/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11" fillId="0" borderId="3" xfId="0" applyFont="1" applyBorder="1"/>
    <xf numFmtId="0" fontId="11" fillId="0" borderId="4" xfId="0" applyFont="1" applyBorder="1"/>
    <xf numFmtId="0" fontId="0" fillId="0" borderId="5" xfId="0" applyBorder="1"/>
    <xf numFmtId="0" fontId="11" fillId="0" borderId="5" xfId="0" applyFont="1" applyBorder="1"/>
    <xf numFmtId="0" fontId="0" fillId="0" borderId="6" xfId="0" applyBorder="1"/>
    <xf numFmtId="4" fontId="7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2" fillId="4" borderId="7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12" fillId="5" borderId="9" xfId="0" applyFont="1" applyFill="1" applyBorder="1"/>
    <xf numFmtId="4" fontId="12" fillId="5" borderId="10" xfId="0" applyNumberFormat="1" applyFont="1" applyFill="1" applyBorder="1" applyAlignment="1">
      <alignment horizontal="center"/>
    </xf>
    <xf numFmtId="49" fontId="14" fillId="6" borderId="11" xfId="0" applyNumberFormat="1" applyFont="1" applyFill="1" applyBorder="1"/>
    <xf numFmtId="49" fontId="14" fillId="6" borderId="12" xfId="0" applyNumberFormat="1" applyFont="1" applyFill="1" applyBorder="1" applyAlignment="1">
      <alignment horizontal="center"/>
    </xf>
    <xf numFmtId="0" fontId="14" fillId="6" borderId="12" xfId="0" applyNumberFormat="1" applyFont="1" applyFill="1" applyBorder="1" applyAlignment="1">
      <alignment horizontal="center"/>
    </xf>
    <xf numFmtId="0" fontId="12" fillId="5" borderId="13" xfId="0" applyFont="1" applyFill="1" applyBorder="1"/>
    <xf numFmtId="0" fontId="12" fillId="4" borderId="8" xfId="0" applyFont="1" applyFill="1" applyBorder="1"/>
    <xf numFmtId="4" fontId="12" fillId="4" borderId="14" xfId="0" applyNumberFormat="1" applyFont="1" applyFill="1" applyBorder="1" applyAlignment="1">
      <alignment horizontal="center"/>
    </xf>
    <xf numFmtId="0" fontId="8" fillId="0" borderId="0" xfId="0" applyFont="1"/>
    <xf numFmtId="196" fontId="0" fillId="0" borderId="0" xfId="0" applyNumberFormat="1"/>
    <xf numFmtId="49" fontId="11" fillId="0" borderId="3" xfId="0" applyNumberFormat="1" applyFont="1" applyBorder="1"/>
    <xf numFmtId="49" fontId="11" fillId="0" borderId="0" xfId="0" applyNumberFormat="1" applyFont="1" applyBorder="1"/>
    <xf numFmtId="0" fontId="15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15" xfId="0" applyFont="1" applyBorder="1"/>
    <xf numFmtId="0" fontId="11" fillId="0" borderId="0" xfId="0" applyFont="1"/>
    <xf numFmtId="3" fontId="16" fillId="0" borderId="0" xfId="0" applyNumberFormat="1" applyFont="1" applyBorder="1"/>
    <xf numFmtId="0" fontId="8" fillId="2" borderId="0" xfId="0" applyFont="1" applyFill="1" applyBorder="1"/>
    <xf numFmtId="3" fontId="3" fillId="2" borderId="0" xfId="0" applyNumberFormat="1" applyFont="1" applyFill="1" applyBorder="1" applyAlignment="1"/>
    <xf numFmtId="0" fontId="9" fillId="2" borderId="0" xfId="0" applyFont="1" applyFill="1" applyBorder="1" applyAlignment="1">
      <alignment horizontal="center" wrapText="1"/>
    </xf>
    <xf numFmtId="198" fontId="0" fillId="0" borderId="0" xfId="0" applyNumberFormat="1" applyBorder="1"/>
    <xf numFmtId="3" fontId="16" fillId="0" borderId="15" xfId="0" applyNumberFormat="1" applyFont="1" applyBorder="1"/>
    <xf numFmtId="49" fontId="11" fillId="0" borderId="0" xfId="0" applyNumberFormat="1" applyFont="1" applyBorder="1" applyAlignment="1">
      <alignment horizontal="center" wrapText="1"/>
    </xf>
    <xf numFmtId="189" fontId="0" fillId="0" borderId="0" xfId="0" applyNumberFormat="1"/>
    <xf numFmtId="0" fontId="11" fillId="0" borderId="0" xfId="0" applyNumberFormat="1" applyFont="1" applyAlignment="1">
      <alignment horizontal="center"/>
    </xf>
    <xf numFmtId="0" fontId="14" fillId="6" borderId="16" xfId="0" applyNumberFormat="1" applyFont="1" applyFill="1" applyBorder="1" applyAlignment="1">
      <alignment horizontal="center"/>
    </xf>
    <xf numFmtId="4" fontId="12" fillId="5" borderId="17" xfId="0" applyNumberFormat="1" applyFont="1" applyFill="1" applyBorder="1" applyAlignment="1">
      <alignment horizontal="center"/>
    </xf>
    <xf numFmtId="4" fontId="7" fillId="4" borderId="18" xfId="0" applyNumberFormat="1" applyFont="1" applyFill="1" applyBorder="1" applyAlignment="1">
      <alignment horizontal="center"/>
    </xf>
    <xf numFmtId="4" fontId="7" fillId="3" borderId="18" xfId="0" applyNumberFormat="1" applyFont="1" applyFill="1" applyBorder="1" applyAlignment="1">
      <alignment horizontal="center"/>
    </xf>
    <xf numFmtId="4" fontId="12" fillId="4" borderId="18" xfId="0" applyNumberFormat="1" applyFont="1" applyFill="1" applyBorder="1" applyAlignment="1">
      <alignment horizontal="center"/>
    </xf>
    <xf numFmtId="4" fontId="12" fillId="4" borderId="19" xfId="0" applyNumberFormat="1" applyFont="1" applyFill="1" applyBorder="1" applyAlignment="1">
      <alignment horizontal="center"/>
    </xf>
    <xf numFmtId="3" fontId="3" fillId="0" borderId="5" xfId="0" applyNumberFormat="1" applyFont="1" applyBorder="1"/>
    <xf numFmtId="3" fontId="3" fillId="0" borderId="0" xfId="0" applyNumberFormat="1" applyFont="1" applyBorder="1"/>
    <xf numFmtId="3" fontId="15" fillId="0" borderId="1" xfId="0" applyNumberFormat="1" applyFont="1" applyBorder="1"/>
    <xf numFmtId="49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Border="1"/>
    <xf numFmtId="0" fontId="3" fillId="0" borderId="0" xfId="0" applyFont="1" applyBorder="1"/>
    <xf numFmtId="1" fontId="15" fillId="0" borderId="3" xfId="0" applyNumberFormat="1" applyFont="1" applyBorder="1" applyAlignment="1">
      <alignment horizontal="center"/>
    </xf>
    <xf numFmtId="3" fontId="15" fillId="0" borderId="3" xfId="0" applyNumberFormat="1" applyFont="1" applyBorder="1"/>
    <xf numFmtId="196" fontId="7" fillId="0" borderId="0" xfId="0" applyNumberFormat="1" applyFont="1" applyBorder="1"/>
    <xf numFmtId="185" fontId="7" fillId="0" borderId="0" xfId="0" applyNumberFormat="1" applyFont="1" applyBorder="1"/>
    <xf numFmtId="196" fontId="0" fillId="0" borderId="0" xfId="0" applyNumberFormat="1" applyBorder="1"/>
    <xf numFmtId="196" fontId="15" fillId="0" borderId="0" xfId="23" applyNumberFormat="1" applyFont="1" applyBorder="1" applyAlignment="1">
      <alignment horizontal="center"/>
    </xf>
    <xf numFmtId="185" fontId="16" fillId="0" borderId="0" xfId="23" applyNumberFormat="1" applyFont="1" applyBorder="1"/>
    <xf numFmtId="3" fontId="2" fillId="0" borderId="0" xfId="0" applyNumberFormat="1" applyFont="1"/>
    <xf numFmtId="196" fontId="2" fillId="0" borderId="0" xfId="0" applyNumberFormat="1" applyFont="1"/>
    <xf numFmtId="49" fontId="11" fillId="0" borderId="0" xfId="0" applyNumberFormat="1" applyFont="1" applyBorder="1" applyAlignment="1">
      <alignment horizontal="center"/>
    </xf>
    <xf numFmtId="185" fontId="0" fillId="0" borderId="0" xfId="0" applyNumberFormat="1" applyBorder="1"/>
    <xf numFmtId="0" fontId="14" fillId="6" borderId="20" xfId="0" applyNumberFormat="1" applyFont="1" applyFill="1" applyBorder="1" applyAlignment="1">
      <alignment horizontal="center"/>
    </xf>
    <xf numFmtId="3" fontId="7" fillId="0" borderId="0" xfId="0" applyNumberFormat="1" applyFont="1" applyBorder="1"/>
    <xf numFmtId="49" fontId="11" fillId="0" borderId="0" xfId="0" applyNumberFormat="1" applyFont="1" applyBorder="1" applyAlignment="1">
      <alignment horizontal="left"/>
    </xf>
  </cellXfs>
  <cellStyles count="24">
    <cellStyle name="Comma [0] 2" xfId="1"/>
    <cellStyle name="Comma [0] 3" xfId="2"/>
    <cellStyle name="Comma [0] 4" xfId="3"/>
    <cellStyle name="Comma [0] 5" xfId="4"/>
    <cellStyle name="Comma 10" xfId="5"/>
    <cellStyle name="Comma 11" xfId="6"/>
    <cellStyle name="Comma 12" xfId="7"/>
    <cellStyle name="Comma 13" xfId="8"/>
    <cellStyle name="Comma 2" xfId="9"/>
    <cellStyle name="Comma 3" xfId="10"/>
    <cellStyle name="Comma 4" xfId="11"/>
    <cellStyle name="Hyperlink 7" xfId="12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2" xfId="20"/>
    <cellStyle name="Normal 3" xfId="21"/>
    <cellStyle name="Normal 4" xfId="22"/>
    <cellStyle name="Normal 5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5.3864507600864253E-2"/>
          <c:y val="3.2989570021024858E-2"/>
          <c:w val="0.93110132437352877"/>
          <c:h val="0.82801500597765598"/>
        </c:manualLayout>
      </c:layout>
      <c:lineChart>
        <c:grouping val="standard"/>
        <c:ser>
          <c:idx val="0"/>
          <c:order val="0"/>
          <c:tx>
            <c:strRef>
              <c:f>Sayfa1!$A$8</c:f>
              <c:strCache>
                <c:ptCount val="1"/>
                <c:pt idx="0">
                  <c:v>Uzun Vadeli Kredi Borcu</c:v>
                </c:pt>
              </c:strCache>
            </c:strRef>
          </c:tx>
          <c:marker>
            <c:symbol val="none"/>
          </c:marker>
          <c:dLbls>
            <c:dLbl>
              <c:idx val="10"/>
              <c:layout>
                <c:manualLayout>
                  <c:x val="-4.3735761529038381E-2"/>
                  <c:y val="-2.9109947643979058E-2"/>
                </c:manualLayout>
              </c:layout>
              <c:dLblPos val="r"/>
              <c:showVal val="1"/>
            </c:dLbl>
            <c:numFmt formatCode="#,##0.00" sourceLinked="0"/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tr-TR"/>
              </a:p>
            </c:txPr>
            <c:dLblPos val="t"/>
            <c:showVal val="1"/>
          </c:dLbls>
          <c:cat>
            <c:strRef>
              <c:f>Sayfa1!$B$7:$R$7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2017-Q2</c:v>
                </c:pt>
                <c:pt idx="15">
                  <c:v>2017-Q3</c:v>
                </c:pt>
                <c:pt idx="16">
                  <c:v>2017-10</c:v>
                </c:pt>
              </c:strCache>
            </c:strRef>
          </c:cat>
          <c:val>
            <c:numRef>
              <c:f>Sayfa1!$B$8:$R$8</c:f>
              <c:numCache>
                <c:formatCode>General</c:formatCode>
                <c:ptCount val="17"/>
                <c:pt idx="0">
                  <c:v>36.999973620581088</c:v>
                </c:pt>
                <c:pt idx="1">
                  <c:v>50.920737885775367</c:v>
                </c:pt>
                <c:pt idx="2">
                  <c:v>82.197710157890683</c:v>
                </c:pt>
                <c:pt idx="3">
                  <c:v>121.90216999013207</c:v>
                </c:pt>
                <c:pt idx="4">
                  <c:v>141.0364224784569</c:v>
                </c:pt>
                <c:pt idx="5">
                  <c:v>128.45639659002228</c:v>
                </c:pt>
                <c:pt idx="6">
                  <c:v>119.62507090019125</c:v>
                </c:pt>
                <c:pt idx="7">
                  <c:v>126.82561185227942</c:v>
                </c:pt>
                <c:pt idx="8">
                  <c:v>140.42615763893761</c:v>
                </c:pt>
                <c:pt idx="9">
                  <c:v>156.84682936688881</c:v>
                </c:pt>
                <c:pt idx="10">
                  <c:v>168.41728141577536</c:v>
                </c:pt>
                <c:pt idx="11">
                  <c:v>194.78871487650929</c:v>
                </c:pt>
                <c:pt idx="12">
                  <c:v>202.80674005145562</c:v>
                </c:pt>
                <c:pt idx="13">
                  <c:v>203.14200678928185</c:v>
                </c:pt>
                <c:pt idx="14">
                  <c:v>211.35619695065594</c:v>
                </c:pt>
                <c:pt idx="15">
                  <c:v>214.66252354083136</c:v>
                </c:pt>
                <c:pt idx="16">
                  <c:v>217.07479400909298</c:v>
                </c:pt>
              </c:numCache>
            </c:numRef>
          </c:val>
        </c:ser>
        <c:ser>
          <c:idx val="1"/>
          <c:order val="1"/>
          <c:tx>
            <c:strRef>
              <c:f>Sayfa1!$A$9</c:f>
              <c:strCache>
                <c:ptCount val="1"/>
                <c:pt idx="0">
                  <c:v>Kısa Vadeli Kredi Borcu</c:v>
                </c:pt>
              </c:strCache>
            </c:strRef>
          </c:tx>
          <c:marker>
            <c:symbol val="none"/>
          </c:marker>
          <c:dLbls>
            <c:numFmt formatCode="#,##0.00" sourceLinked="0"/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tr-TR"/>
              </a:p>
            </c:txPr>
            <c:dLblPos val="t"/>
            <c:showVal val="1"/>
          </c:dLbls>
          <c:cat>
            <c:strRef>
              <c:f>Sayfa1!$B$7:$R$7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2017-Q2</c:v>
                </c:pt>
                <c:pt idx="15">
                  <c:v>2017-Q3</c:v>
                </c:pt>
                <c:pt idx="16">
                  <c:v>2017-10</c:v>
                </c:pt>
              </c:strCache>
            </c:strRef>
          </c:cat>
          <c:val>
            <c:numRef>
              <c:f>Sayfa1!$B$9:$R$9</c:f>
              <c:numCache>
                <c:formatCode>General</c:formatCode>
                <c:ptCount val="17"/>
                <c:pt idx="0">
                  <c:v>10.182925181007551</c:v>
                </c:pt>
                <c:pt idx="1">
                  <c:v>13.301136964967457</c:v>
                </c:pt>
                <c:pt idx="2">
                  <c:v>10.75441966594242</c:v>
                </c:pt>
                <c:pt idx="3">
                  <c:v>8.5764788582408205</c:v>
                </c:pt>
                <c:pt idx="4">
                  <c:v>10.630869184105681</c:v>
                </c:pt>
                <c:pt idx="5">
                  <c:v>6.5858161451586845</c:v>
                </c:pt>
                <c:pt idx="6">
                  <c:v>19.00964151573336</c:v>
                </c:pt>
                <c:pt idx="7">
                  <c:v>24.863438212370831</c:v>
                </c:pt>
                <c:pt idx="8">
                  <c:v>30.597267767563896</c:v>
                </c:pt>
                <c:pt idx="9">
                  <c:v>41.320422311584927</c:v>
                </c:pt>
                <c:pt idx="10">
                  <c:v>44.102406625439194</c:v>
                </c:pt>
                <c:pt idx="11">
                  <c:v>20.396826861663286</c:v>
                </c:pt>
                <c:pt idx="12">
                  <c:v>14.346178293104645</c:v>
                </c:pt>
                <c:pt idx="13">
                  <c:v>15.237835816037668</c:v>
                </c:pt>
                <c:pt idx="14">
                  <c:v>16.474963599508236</c:v>
                </c:pt>
                <c:pt idx="15">
                  <c:v>17.031595633860242</c:v>
                </c:pt>
                <c:pt idx="16">
                  <c:v>18.164056086034567</c:v>
                </c:pt>
              </c:numCache>
            </c:numRef>
          </c:val>
        </c:ser>
        <c:marker val="1"/>
        <c:axId val="116311936"/>
        <c:axId val="116313472"/>
      </c:lineChart>
      <c:catAx>
        <c:axId val="1163119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tr-TR"/>
          </a:p>
        </c:txPr>
        <c:crossAx val="116313472"/>
        <c:crosses val="autoZero"/>
        <c:auto val="1"/>
        <c:lblAlgn val="ctr"/>
        <c:lblOffset val="100"/>
      </c:catAx>
      <c:valAx>
        <c:axId val="116313472"/>
        <c:scaling>
          <c:orientation val="minMax"/>
          <c:max val="220"/>
          <c:min val="0"/>
        </c:scaling>
        <c:axPos val="l"/>
        <c:majorGridlines>
          <c:spPr>
            <a:ln w="15875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tr-TR"/>
          </a:p>
        </c:txPr>
        <c:crossAx val="11631193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6229508196721307"/>
          <c:y val="0.3281004709576138"/>
          <c:w val="0.21721311475409835"/>
          <c:h val="0.15227629513343799"/>
        </c:manualLayout>
      </c:layout>
      <c:txPr>
        <a:bodyPr/>
        <a:lstStyle/>
        <a:p>
          <a:pPr>
            <a:defRPr sz="1200"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tr-TR"/>
        </a:p>
      </c:txPr>
    </c:legend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67425"/>
    <xdr:graphicFrame macro="">
      <xdr:nvGraphicFramePr>
        <xdr:cNvPr id="2" name="1 Grafik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0.05468</cdr:x>
      <cdr:y>0.02891</cdr:y>
    </cdr:from>
    <cdr:to>
      <cdr:x>0.22521</cdr:x>
      <cdr:y>0.10885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485069" y="158750"/>
          <a:ext cx="1587500" cy="485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200">
              <a:latin typeface="Times New Roman" panose="02020603050405020304" pitchFamily="18" charset="0"/>
              <a:cs typeface="Times New Roman" panose="02020603050405020304" pitchFamily="18" charset="0"/>
            </a:rPr>
            <a:t>Milyar ABD Doları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msfile1\IGM\ODM\FDI-Quest_Model_Final_20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0"/>
      <sheetData sheetId="1"/>
      <sheetData sheetId="2" refreshError="1">
        <row r="4">
          <cell r="B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3"/>
  <sheetViews>
    <sheetView topLeftCell="I1" workbookViewId="0">
      <selection activeCell="J27" sqref="J27"/>
    </sheetView>
  </sheetViews>
  <sheetFormatPr defaultColWidth="13.7109375" defaultRowHeight="12"/>
  <cols>
    <col min="1" max="1" width="19.140625" style="1" customWidth="1"/>
    <col min="2" max="2" width="13.7109375" style="1"/>
    <col min="3" max="3" width="14.28515625" style="1" customWidth="1"/>
    <col min="4" max="4" width="15.140625" style="1" customWidth="1"/>
    <col min="5" max="5" width="15.42578125" style="1" customWidth="1"/>
    <col min="6" max="6" width="14.7109375" style="1" customWidth="1"/>
    <col min="7" max="7" width="19.85546875" style="1" customWidth="1"/>
    <col min="8" max="8" width="15.140625" style="1" customWidth="1"/>
    <col min="9" max="9" width="15.42578125" style="1" customWidth="1"/>
    <col min="10" max="10" width="16.140625" style="1" customWidth="1"/>
    <col min="11" max="11" width="16.42578125" style="1" customWidth="1"/>
    <col min="12" max="12" width="15.5703125" style="1" customWidth="1"/>
    <col min="13" max="13" width="16.140625" style="1" customWidth="1"/>
    <col min="14" max="14" width="14.85546875" style="1" customWidth="1"/>
    <col min="15" max="15" width="15.140625" style="1" customWidth="1"/>
    <col min="16" max="16" width="15.5703125" style="1" customWidth="1"/>
    <col min="17" max="17" width="15.140625" style="1" customWidth="1"/>
    <col min="18" max="18" width="15.42578125" style="1" customWidth="1"/>
    <col min="19" max="16384" width="13.7109375" style="1"/>
  </cols>
  <sheetData>
    <row r="2" spans="1:18" s="9" customFormat="1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s="9" customFormat="1"/>
    <row r="4" spans="1:18" s="9" customFormat="1" ht="13.5" thickBot="1">
      <c r="B4" s="60">
        <v>2004</v>
      </c>
      <c r="C4" s="60">
        <v>2005</v>
      </c>
      <c r="D4" s="60">
        <v>2006</v>
      </c>
      <c r="E4" s="60">
        <v>2007</v>
      </c>
      <c r="F4" s="60">
        <v>2008</v>
      </c>
      <c r="G4" s="60">
        <v>2009</v>
      </c>
      <c r="H4" s="60">
        <v>2010</v>
      </c>
      <c r="I4" s="60">
        <v>2011</v>
      </c>
      <c r="J4" s="60">
        <v>2012</v>
      </c>
      <c r="K4" s="60">
        <v>2013</v>
      </c>
      <c r="L4" s="60">
        <v>2014</v>
      </c>
      <c r="M4" s="60">
        <v>2015</v>
      </c>
      <c r="N4" s="60">
        <v>2016</v>
      </c>
      <c r="O4" s="60" t="s">
        <v>39</v>
      </c>
      <c r="P4" s="60" t="s">
        <v>48</v>
      </c>
      <c r="Q4" s="60" t="s">
        <v>52</v>
      </c>
      <c r="R4" s="60" t="s">
        <v>54</v>
      </c>
    </row>
    <row r="5" spans="1:18" s="9" customFormat="1" ht="13.5" thickBot="1">
      <c r="A5" s="1" t="s">
        <v>17</v>
      </c>
      <c r="B5" s="59">
        <v>36999973620.581085</v>
      </c>
      <c r="C5" s="59">
        <v>50920737885.775368</v>
      </c>
      <c r="D5" s="59">
        <v>82197710157.890686</v>
      </c>
      <c r="E5" s="59">
        <v>121902169990.13206</v>
      </c>
      <c r="F5" s="59">
        <v>141036422478.45691</v>
      </c>
      <c r="G5" s="59">
        <v>128456396590.02229</v>
      </c>
      <c r="H5" s="59">
        <v>119625070900.19125</v>
      </c>
      <c r="I5" s="59">
        <v>126825611852.27942</v>
      </c>
      <c r="J5" s="59">
        <v>140426157638.93762</v>
      </c>
      <c r="K5" s="59">
        <v>156846829366.88882</v>
      </c>
      <c r="L5" s="59">
        <v>168417281415.77536</v>
      </c>
      <c r="M5" s="59">
        <v>194788714876.50928</v>
      </c>
      <c r="N5" s="59">
        <v>202806740051.45563</v>
      </c>
      <c r="O5" s="59">
        <v>203142006789.28186</v>
      </c>
      <c r="P5" s="59">
        <v>211356196950.65594</v>
      </c>
      <c r="Q5" s="59">
        <v>214662523540.83136</v>
      </c>
      <c r="R5" s="59">
        <v>217074794009.09299</v>
      </c>
    </row>
    <row r="6" spans="1:18" s="9" customFormat="1" ht="13.5" thickBot="1">
      <c r="A6" s="1" t="s">
        <v>18</v>
      </c>
      <c r="B6" s="8">
        <v>10182925181.007551</v>
      </c>
      <c r="C6" s="8">
        <v>13301136964.967457</v>
      </c>
      <c r="D6" s="8">
        <v>10754419665.942419</v>
      </c>
      <c r="E6" s="8">
        <v>8576478858.2408209</v>
      </c>
      <c r="F6" s="8">
        <v>10630869184.10568</v>
      </c>
      <c r="G6" s="8">
        <v>6585816145.1586847</v>
      </c>
      <c r="H6" s="8">
        <v>19009641515.73336</v>
      </c>
      <c r="I6" s="8">
        <v>24863438212.370831</v>
      </c>
      <c r="J6" s="8">
        <v>30597267767.563896</v>
      </c>
      <c r="K6" s="8">
        <v>41320422311.58493</v>
      </c>
      <c r="L6" s="8">
        <v>44102406625.439194</v>
      </c>
      <c r="M6" s="8">
        <v>20396826861.663284</v>
      </c>
      <c r="N6" s="8">
        <v>14346178293.104645</v>
      </c>
      <c r="O6" s="8">
        <v>15237835816.037668</v>
      </c>
      <c r="P6" s="8">
        <v>16474963599.508236</v>
      </c>
      <c r="Q6" s="8">
        <v>17031595633.860243</v>
      </c>
      <c r="R6" s="8">
        <v>18164056086.034565</v>
      </c>
    </row>
    <row r="7" spans="1:18" s="9" customFormat="1" ht="12.75">
      <c r="B7" s="61">
        <v>2004</v>
      </c>
      <c r="C7" s="60">
        <v>2005</v>
      </c>
      <c r="D7" s="60">
        <v>2006</v>
      </c>
      <c r="E7" s="60">
        <v>2007</v>
      </c>
      <c r="F7" s="60">
        <v>2008</v>
      </c>
      <c r="G7" s="60">
        <v>2009</v>
      </c>
      <c r="H7" s="60">
        <v>2010</v>
      </c>
      <c r="I7" s="60">
        <v>2011</v>
      </c>
      <c r="J7" s="60">
        <v>2012</v>
      </c>
      <c r="K7" s="60">
        <v>2013</v>
      </c>
      <c r="L7" s="60">
        <v>2014</v>
      </c>
      <c r="M7" s="60">
        <v>2015</v>
      </c>
      <c r="N7" s="60">
        <v>2016</v>
      </c>
      <c r="O7" s="60" t="s">
        <v>39</v>
      </c>
      <c r="P7" s="60" t="s">
        <v>48</v>
      </c>
      <c r="Q7" s="60" t="s">
        <v>52</v>
      </c>
      <c r="R7" s="60" t="s">
        <v>54</v>
      </c>
    </row>
    <row r="8" spans="1:18" s="9" customFormat="1">
      <c r="A8" s="1" t="s">
        <v>17</v>
      </c>
      <c r="B8" s="9">
        <f>B5/1000000000</f>
        <v>36.999973620581088</v>
      </c>
      <c r="C8" s="9">
        <f t="shared" ref="C8:R8" si="0">C5/1000000000</f>
        <v>50.920737885775367</v>
      </c>
      <c r="D8" s="9">
        <f t="shared" si="0"/>
        <v>82.197710157890683</v>
      </c>
      <c r="E8" s="9">
        <f t="shared" si="0"/>
        <v>121.90216999013207</v>
      </c>
      <c r="F8" s="9">
        <f t="shared" si="0"/>
        <v>141.0364224784569</v>
      </c>
      <c r="G8" s="9">
        <f t="shared" si="0"/>
        <v>128.45639659002228</v>
      </c>
      <c r="H8" s="9">
        <f t="shared" si="0"/>
        <v>119.62507090019125</v>
      </c>
      <c r="I8" s="9">
        <f t="shared" si="0"/>
        <v>126.82561185227942</v>
      </c>
      <c r="J8" s="9">
        <f t="shared" si="0"/>
        <v>140.42615763893761</v>
      </c>
      <c r="K8" s="9">
        <f t="shared" si="0"/>
        <v>156.84682936688881</v>
      </c>
      <c r="L8" s="9">
        <f t="shared" si="0"/>
        <v>168.41728141577536</v>
      </c>
      <c r="M8" s="9">
        <f t="shared" si="0"/>
        <v>194.78871487650929</v>
      </c>
      <c r="N8" s="9">
        <f t="shared" si="0"/>
        <v>202.80674005145562</v>
      </c>
      <c r="O8" s="9">
        <f t="shared" si="0"/>
        <v>203.14200678928185</v>
      </c>
      <c r="P8" s="9">
        <f t="shared" si="0"/>
        <v>211.35619695065594</v>
      </c>
      <c r="Q8" s="9">
        <f t="shared" si="0"/>
        <v>214.66252354083136</v>
      </c>
      <c r="R8" s="9">
        <f t="shared" si="0"/>
        <v>217.07479400909298</v>
      </c>
    </row>
    <row r="9" spans="1:18">
      <c r="A9" s="1" t="s">
        <v>18</v>
      </c>
      <c r="B9" s="1">
        <f>B6/1000000000</f>
        <v>10.182925181007551</v>
      </c>
      <c r="C9" s="1">
        <f t="shared" ref="C9:R9" si="1">C6/1000000000</f>
        <v>13.301136964967457</v>
      </c>
      <c r="D9" s="1">
        <f t="shared" si="1"/>
        <v>10.75441966594242</v>
      </c>
      <c r="E9" s="1">
        <f t="shared" si="1"/>
        <v>8.5764788582408205</v>
      </c>
      <c r="F9" s="1">
        <f t="shared" si="1"/>
        <v>10.630869184105681</v>
      </c>
      <c r="G9" s="1">
        <f t="shared" si="1"/>
        <v>6.5858161451586845</v>
      </c>
      <c r="H9" s="1">
        <f t="shared" si="1"/>
        <v>19.00964151573336</v>
      </c>
      <c r="I9" s="1">
        <f t="shared" si="1"/>
        <v>24.863438212370831</v>
      </c>
      <c r="J9" s="1">
        <f t="shared" si="1"/>
        <v>30.597267767563896</v>
      </c>
      <c r="K9" s="1">
        <f t="shared" si="1"/>
        <v>41.320422311584927</v>
      </c>
      <c r="L9" s="1">
        <f t="shared" si="1"/>
        <v>44.102406625439194</v>
      </c>
      <c r="M9" s="1">
        <f t="shared" si="1"/>
        <v>20.396826861663286</v>
      </c>
      <c r="N9" s="1">
        <f t="shared" si="1"/>
        <v>14.346178293104645</v>
      </c>
      <c r="O9" s="1">
        <f t="shared" si="1"/>
        <v>15.237835816037668</v>
      </c>
      <c r="P9" s="1">
        <f t="shared" si="1"/>
        <v>16.474963599508236</v>
      </c>
      <c r="Q9" s="1">
        <f t="shared" si="1"/>
        <v>17.031595633860242</v>
      </c>
      <c r="R9" s="1">
        <f t="shared" si="1"/>
        <v>18.164056086034567</v>
      </c>
    </row>
    <row r="10" spans="1:18">
      <c r="H10" s="9"/>
      <c r="I10" s="9"/>
      <c r="J10" s="9"/>
      <c r="K10" s="9"/>
      <c r="L10" s="9"/>
      <c r="M10" s="9"/>
      <c r="N10" s="9"/>
      <c r="O10" s="9"/>
      <c r="P10" s="9"/>
    </row>
    <row r="11" spans="1:18" ht="15">
      <c r="H11" s="3"/>
      <c r="I11" s="3"/>
      <c r="J11" s="3"/>
      <c r="K11" s="3"/>
      <c r="L11" s="3"/>
      <c r="M11" s="3"/>
      <c r="N11" s="3"/>
      <c r="O11" s="3"/>
      <c r="P11" s="3"/>
    </row>
    <row r="12" spans="1:18">
      <c r="N12" s="71">
        <f>SUM(N5:N6)</f>
        <v>217152918344.56027</v>
      </c>
      <c r="P12" s="71"/>
      <c r="R12" s="71">
        <f>SUM(R5:R6)</f>
        <v>235238850095.12756</v>
      </c>
    </row>
    <row r="13" spans="1:18">
      <c r="P13" s="72"/>
      <c r="R13" s="71">
        <f>R12-N12</f>
        <v>18085931750.567291</v>
      </c>
    </row>
  </sheetData>
  <pageMargins left="0.7" right="0.7" top="0.75" bottom="0.75" header="0.3" footer="0.3"/>
  <colBreaks count="1" manualBreakCount="1">
    <brk id="6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B53"/>
  <sheetViews>
    <sheetView zoomScale="70" zoomScaleNormal="70" zoomScaleSheetLayoutView="50" workbookViewId="0">
      <selection activeCell="N18" sqref="N18"/>
    </sheetView>
  </sheetViews>
  <sheetFormatPr defaultColWidth="8.7109375" defaultRowHeight="12.75"/>
  <cols>
    <col min="1" max="1" width="40.28515625" style="13" customWidth="1"/>
    <col min="2" max="9" width="15.5703125" style="13" customWidth="1"/>
    <col min="10" max="10" width="15.140625" style="13" customWidth="1"/>
    <col min="11" max="11" width="15.85546875" style="13" customWidth="1"/>
    <col min="12" max="12" width="16.85546875" style="13" customWidth="1"/>
    <col min="13" max="13" width="14" style="13" customWidth="1"/>
    <col min="14" max="16384" width="8.7109375" style="13"/>
  </cols>
  <sheetData>
    <row r="1" spans="1:236" ht="15">
      <c r="A1" s="77" t="s">
        <v>20</v>
      </c>
      <c r="B1" s="77"/>
      <c r="C1" s="77"/>
      <c r="D1" s="11"/>
      <c r="E1" s="11"/>
      <c r="F1" s="12"/>
      <c r="G1" s="12"/>
    </row>
    <row r="2" spans="1:236" ht="15.75" thickBot="1">
      <c r="A2" s="10"/>
      <c r="B2" s="10">
        <v>2010</v>
      </c>
      <c r="C2" s="10">
        <v>2011</v>
      </c>
      <c r="D2" s="10">
        <v>2012</v>
      </c>
      <c r="E2" s="10">
        <v>2013</v>
      </c>
      <c r="F2" s="10">
        <v>2014</v>
      </c>
      <c r="G2" s="50">
        <v>2015</v>
      </c>
      <c r="H2" s="60">
        <v>2016</v>
      </c>
      <c r="I2" s="60" t="s">
        <v>39</v>
      </c>
      <c r="J2" s="60" t="s">
        <v>48</v>
      </c>
      <c r="K2" s="73" t="s">
        <v>52</v>
      </c>
      <c r="L2" s="73" t="s">
        <v>54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</row>
    <row r="3" spans="1:236" ht="15.75" thickBot="1">
      <c r="A3" s="15" t="s">
        <v>0</v>
      </c>
      <c r="B3" s="4">
        <v>119625070900.19125</v>
      </c>
      <c r="C3" s="4">
        <v>126825611852.27942</v>
      </c>
      <c r="D3" s="4">
        <v>140426157638.93762</v>
      </c>
      <c r="E3" s="4">
        <v>156846829366.88882</v>
      </c>
      <c r="F3" s="4">
        <v>168417281415.77536</v>
      </c>
      <c r="G3" s="4">
        <v>194788714876.50928</v>
      </c>
      <c r="H3" s="4">
        <v>202806740051.45563</v>
      </c>
      <c r="I3" s="4">
        <v>203142006789.28186</v>
      </c>
      <c r="J3" s="4">
        <v>211356196950.65594</v>
      </c>
      <c r="K3" s="4">
        <v>214662523540.83136</v>
      </c>
      <c r="L3" s="4">
        <v>217074794009.09299</v>
      </c>
      <c r="M3" s="2">
        <f>L3-H3</f>
        <v>14268053957.63736</v>
      </c>
      <c r="N3" s="66">
        <f>M3/H3*100</f>
        <v>7.0352957470828166</v>
      </c>
    </row>
    <row r="4" spans="1:236" ht="15">
      <c r="A4" s="16" t="s">
        <v>8</v>
      </c>
      <c r="B4" s="2">
        <v>41160983036.754944</v>
      </c>
      <c r="C4" s="2">
        <v>47863397642.770874</v>
      </c>
      <c r="D4" s="2">
        <v>56896034361.078186</v>
      </c>
      <c r="E4" s="2">
        <v>72720735265.775162</v>
      </c>
      <c r="F4" s="2">
        <v>84629824245.980469</v>
      </c>
      <c r="G4" s="2">
        <v>104757305790.01331</v>
      </c>
      <c r="H4" s="2">
        <v>105538948114.75873</v>
      </c>
      <c r="I4" s="2">
        <v>105380708571.155</v>
      </c>
      <c r="J4" s="2">
        <v>109733461447.33034</v>
      </c>
      <c r="K4" s="2">
        <v>109839098936.06311</v>
      </c>
      <c r="L4" s="2">
        <v>111085960699.9165</v>
      </c>
      <c r="M4" s="2">
        <f>L4-H4</f>
        <v>5547012585.1577759</v>
      </c>
    </row>
    <row r="5" spans="1:236">
      <c r="A5" s="17" t="s">
        <v>9</v>
      </c>
      <c r="B5" s="2">
        <v>28756993232.978317</v>
      </c>
      <c r="C5" s="2">
        <v>34870795769.917908</v>
      </c>
      <c r="D5" s="2">
        <v>41703910312.218521</v>
      </c>
      <c r="E5" s="2">
        <v>54851915630.577911</v>
      </c>
      <c r="F5" s="2">
        <v>65869417436.575134</v>
      </c>
      <c r="G5" s="2">
        <v>85879821651.083542</v>
      </c>
      <c r="H5" s="2">
        <v>86895304016.21936</v>
      </c>
      <c r="I5" s="2">
        <v>87832813945.217087</v>
      </c>
      <c r="J5" s="2">
        <v>91877962991.787643</v>
      </c>
      <c r="K5" s="2">
        <v>92239740559.560577</v>
      </c>
      <c r="L5" s="2">
        <v>93688323188.986298</v>
      </c>
      <c r="M5" s="66"/>
    </row>
    <row r="6" spans="1:236">
      <c r="A6" s="17" t="s">
        <v>11</v>
      </c>
      <c r="B6" s="2">
        <v>27756993232.978317</v>
      </c>
      <c r="C6" s="2">
        <v>31573875769.917908</v>
      </c>
      <c r="D6" s="2">
        <v>31278299828.218521</v>
      </c>
      <c r="E6" s="2">
        <v>38748141586.417854</v>
      </c>
      <c r="F6" s="2">
        <v>44183246482.249809</v>
      </c>
      <c r="G6" s="2">
        <v>63578277222.05484</v>
      </c>
      <c r="H6" s="2">
        <v>62513487761.016052</v>
      </c>
      <c r="I6" s="2">
        <v>61985189277.783585</v>
      </c>
      <c r="J6" s="2">
        <v>61955639252.584198</v>
      </c>
      <c r="K6" s="2">
        <v>62285182825.494995</v>
      </c>
      <c r="L6" s="2">
        <v>62922300765.728088</v>
      </c>
      <c r="M6" s="66"/>
    </row>
    <row r="7" spans="1:236">
      <c r="A7" s="17" t="s">
        <v>12</v>
      </c>
      <c r="B7" s="2">
        <v>1000000000</v>
      </c>
      <c r="C7" s="2">
        <v>3296920000</v>
      </c>
      <c r="D7" s="2">
        <v>10425610484</v>
      </c>
      <c r="E7" s="2">
        <v>16103774044.160059</v>
      </c>
      <c r="F7" s="2">
        <v>21686170954.325325</v>
      </c>
      <c r="G7" s="2">
        <v>22301544429.028702</v>
      </c>
      <c r="H7" s="2">
        <v>24381816255.203308</v>
      </c>
      <c r="I7" s="2">
        <v>25847624667.433502</v>
      </c>
      <c r="J7" s="2">
        <v>29922323739.203445</v>
      </c>
      <c r="K7" s="2">
        <v>29954557734.06559</v>
      </c>
      <c r="L7" s="2">
        <v>30766022423.258217</v>
      </c>
      <c r="M7" s="66"/>
    </row>
    <row r="8" spans="1:236">
      <c r="A8" s="17" t="s">
        <v>10</v>
      </c>
      <c r="B8" s="2">
        <v>12403989803.776627</v>
      </c>
      <c r="C8" s="2">
        <v>12992601872.85297</v>
      </c>
      <c r="D8" s="2">
        <v>15192124048.859667</v>
      </c>
      <c r="E8" s="2">
        <v>17868819635.19725</v>
      </c>
      <c r="F8" s="2">
        <v>18760406809.405338</v>
      </c>
      <c r="G8" s="2">
        <v>18877484138.929764</v>
      </c>
      <c r="H8" s="2">
        <v>18643644098.539375</v>
      </c>
      <c r="I8" s="2">
        <v>17547894625.93792</v>
      </c>
      <c r="J8" s="2">
        <v>17855498455.54269</v>
      </c>
      <c r="K8" s="2">
        <v>17599358376.502525</v>
      </c>
      <c r="L8" s="2">
        <v>17397637510.930202</v>
      </c>
      <c r="M8" s="66"/>
    </row>
    <row r="9" spans="1:236">
      <c r="A9" s="17" t="s">
        <v>11</v>
      </c>
      <c r="B9" s="2">
        <v>12215912949.442862</v>
      </c>
      <c r="C9" s="2">
        <v>12667778330.141718</v>
      </c>
      <c r="D9" s="2">
        <v>14829353007.785894</v>
      </c>
      <c r="E9" s="2">
        <v>16002914871.407145</v>
      </c>
      <c r="F9" s="2">
        <v>15080386793.75659</v>
      </c>
      <c r="G9" s="2">
        <v>14827959776.079384</v>
      </c>
      <c r="H9" s="2">
        <v>13445167630.78167</v>
      </c>
      <c r="I9" s="2">
        <v>12485487370.367479</v>
      </c>
      <c r="J9" s="2">
        <v>12816844261.761072</v>
      </c>
      <c r="K9" s="2">
        <v>12569144846.940355</v>
      </c>
      <c r="L9" s="2">
        <v>12394850545.145086</v>
      </c>
      <c r="M9" s="66"/>
    </row>
    <row r="10" spans="1:236">
      <c r="A10" s="17" t="s">
        <v>13</v>
      </c>
      <c r="B10" s="2">
        <v>188076854.33376467</v>
      </c>
      <c r="C10" s="2">
        <v>324823542.71125293</v>
      </c>
      <c r="D10" s="2">
        <v>362771041.07377267</v>
      </c>
      <c r="E10" s="2">
        <v>370539763.79010701</v>
      </c>
      <c r="F10" s="2">
        <v>559399446.64874911</v>
      </c>
      <c r="G10" s="2">
        <v>642811379.85037827</v>
      </c>
      <c r="H10" s="2">
        <v>649630984.75770402</v>
      </c>
      <c r="I10" s="2">
        <v>582583272.5704391</v>
      </c>
      <c r="J10" s="2">
        <v>621958710.7816186</v>
      </c>
      <c r="K10" s="2">
        <v>631275047.56216824</v>
      </c>
      <c r="L10" s="2">
        <v>617710484.78511584</v>
      </c>
      <c r="M10" s="66"/>
    </row>
    <row r="11" spans="1:236">
      <c r="A11" s="17" t="s">
        <v>12</v>
      </c>
      <c r="B11" s="2">
        <v>0</v>
      </c>
      <c r="C11" s="2">
        <v>0</v>
      </c>
      <c r="D11" s="2">
        <v>0</v>
      </c>
      <c r="E11" s="2">
        <v>1495365000</v>
      </c>
      <c r="F11" s="2">
        <v>3120620569</v>
      </c>
      <c r="G11" s="2">
        <v>3406712983</v>
      </c>
      <c r="H11" s="2">
        <v>4548845483</v>
      </c>
      <c r="I11" s="2">
        <v>4479823983</v>
      </c>
      <c r="J11" s="2">
        <v>4416695483</v>
      </c>
      <c r="K11" s="2">
        <v>4398938482</v>
      </c>
      <c r="L11" s="2">
        <v>4385076481</v>
      </c>
      <c r="M11" s="66"/>
    </row>
    <row r="12" spans="1:236" ht="15">
      <c r="A12" s="18" t="s">
        <v>14</v>
      </c>
      <c r="B12" s="2">
        <v>78464087863.43631</v>
      </c>
      <c r="C12" s="2">
        <v>78962214209.508545</v>
      </c>
      <c r="D12" s="2">
        <v>83530123277.859436</v>
      </c>
      <c r="E12" s="2">
        <v>84126094101.113663</v>
      </c>
      <c r="F12" s="2">
        <v>83787457169.794891</v>
      </c>
      <c r="G12" s="2">
        <v>90031409086.495956</v>
      </c>
      <c r="H12" s="2">
        <v>97267791936.696915</v>
      </c>
      <c r="I12" s="2">
        <v>97761298218.126877</v>
      </c>
      <c r="J12" s="2">
        <v>101622735503.32561</v>
      </c>
      <c r="K12" s="2">
        <v>104823424604.76826</v>
      </c>
      <c r="L12" s="2">
        <v>105988833309.17648</v>
      </c>
      <c r="M12" s="2">
        <f>L12-H12</f>
        <v>8721041372.4795685</v>
      </c>
      <c r="N12" s="13">
        <f>M12/H12*100</f>
        <v>8.9660114605617132</v>
      </c>
    </row>
    <row r="13" spans="1:236">
      <c r="A13" s="17" t="s">
        <v>11</v>
      </c>
      <c r="B13" s="2">
        <v>71396884440.715439</v>
      </c>
      <c r="C13" s="2">
        <v>72437849212.19043</v>
      </c>
      <c r="D13" s="2">
        <v>74775067519.636383</v>
      </c>
      <c r="E13" s="2">
        <v>73031905498.072998</v>
      </c>
      <c r="F13" s="2">
        <v>71694514919.506973</v>
      </c>
      <c r="G13" s="2">
        <v>76374735366.68428</v>
      </c>
      <c r="H13" s="2">
        <v>82078551560.15416</v>
      </c>
      <c r="I13" s="2">
        <v>82871192995.916916</v>
      </c>
      <c r="J13" s="2">
        <v>85999592479.181976</v>
      </c>
      <c r="K13" s="2">
        <v>88358532946.58902</v>
      </c>
      <c r="L13" s="2">
        <v>88760289929.203018</v>
      </c>
    </row>
    <row r="14" spans="1:236">
      <c r="A14" s="17" t="s">
        <v>13</v>
      </c>
      <c r="B14" s="2">
        <v>6257440081.9895315</v>
      </c>
      <c r="C14" s="2">
        <v>6018850863.2161665</v>
      </c>
      <c r="D14" s="2">
        <v>6942974344.8252382</v>
      </c>
      <c r="E14" s="2">
        <v>7421144135.3104267</v>
      </c>
      <c r="F14" s="2">
        <v>6777524701.0743866</v>
      </c>
      <c r="G14" s="2">
        <v>7503745814.708313</v>
      </c>
      <c r="H14" s="2">
        <v>9079384430.8575745</v>
      </c>
      <c r="I14" s="2">
        <v>8813569353.1561279</v>
      </c>
      <c r="J14" s="2">
        <v>9541570813.8476753</v>
      </c>
      <c r="K14" s="2">
        <v>9867422040.072361</v>
      </c>
      <c r="L14" s="2">
        <v>9912924558.1841125</v>
      </c>
    </row>
    <row r="15" spans="1:236">
      <c r="A15" s="17" t="s">
        <v>15</v>
      </c>
      <c r="B15" s="2">
        <v>609763340.7313447</v>
      </c>
      <c r="C15" s="2">
        <v>299064634.10193992</v>
      </c>
      <c r="D15" s="2">
        <v>405485413.39781165</v>
      </c>
      <c r="E15" s="2">
        <v>325277497.73023939</v>
      </c>
      <c r="F15" s="2">
        <v>313450604.21352649</v>
      </c>
      <c r="G15" s="2">
        <v>407045360.10336089</v>
      </c>
      <c r="H15" s="2">
        <v>419126227.68518686</v>
      </c>
      <c r="I15" s="2">
        <v>387301735.05383396</v>
      </c>
      <c r="J15" s="2">
        <v>381470170.29596376</v>
      </c>
      <c r="K15" s="2">
        <v>385238981.10689497</v>
      </c>
      <c r="L15" s="2">
        <v>408040262.78935289</v>
      </c>
    </row>
    <row r="16" spans="1:236" ht="13.5" thickBot="1">
      <c r="A16" s="19" t="s">
        <v>12</v>
      </c>
      <c r="B16" s="2">
        <v>200000000</v>
      </c>
      <c r="C16" s="2">
        <v>206449500</v>
      </c>
      <c r="D16" s="2">
        <v>1406596000</v>
      </c>
      <c r="E16" s="2">
        <v>3347766970</v>
      </c>
      <c r="F16" s="2">
        <v>5001966945</v>
      </c>
      <c r="G16" s="2">
        <v>5745882545</v>
      </c>
      <c r="H16" s="2">
        <v>5690729718</v>
      </c>
      <c r="I16" s="2">
        <v>5689234134</v>
      </c>
      <c r="J16" s="2">
        <v>5700102040</v>
      </c>
      <c r="K16" s="2">
        <v>6212230637</v>
      </c>
      <c r="L16" s="2">
        <v>6907578559</v>
      </c>
    </row>
    <row r="17" spans="1:14" ht="15.75" thickBot="1">
      <c r="A17" s="15" t="s">
        <v>1</v>
      </c>
      <c r="B17" s="4">
        <v>119625070900.19127</v>
      </c>
      <c r="C17" s="4">
        <v>126825611852.27946</v>
      </c>
      <c r="D17" s="4">
        <v>140426157638.93768</v>
      </c>
      <c r="E17" s="4">
        <v>156846829366.88889</v>
      </c>
      <c r="F17" s="4">
        <v>168417281415.77533</v>
      </c>
      <c r="G17" s="4">
        <v>194788714876.50925</v>
      </c>
      <c r="H17" s="4">
        <v>202806740051.45566</v>
      </c>
      <c r="I17" s="4">
        <v>203142006789.28189</v>
      </c>
      <c r="J17" s="4">
        <v>211356196950.65598</v>
      </c>
      <c r="K17" s="4">
        <v>214662523540.83136</v>
      </c>
      <c r="L17" s="4">
        <v>217074794009.09305</v>
      </c>
      <c r="M17" s="76">
        <f>L17-L24</f>
        <v>175016116545.83484</v>
      </c>
    </row>
    <row r="18" spans="1:14" ht="15">
      <c r="A18" s="16" t="s">
        <v>6</v>
      </c>
      <c r="B18" s="3">
        <v>11552890584.304127</v>
      </c>
      <c r="C18" s="3">
        <v>14171017753.357128</v>
      </c>
      <c r="D18" s="3">
        <v>15822818849.564005</v>
      </c>
      <c r="E18" s="3">
        <v>18928421873.856094</v>
      </c>
      <c r="F18" s="3">
        <v>18960566434.626057</v>
      </c>
      <c r="G18" s="3">
        <v>19350758548.065712</v>
      </c>
      <c r="H18" s="3">
        <v>20105742345.441307</v>
      </c>
      <c r="I18" s="3">
        <v>20758006329.856106</v>
      </c>
      <c r="J18" s="3">
        <v>23326311267.88401</v>
      </c>
      <c r="K18" s="3">
        <v>25516681176.37915</v>
      </c>
      <c r="L18" s="3">
        <v>25350901359.839798</v>
      </c>
      <c r="M18" s="13">
        <f>L19/M17*100</f>
        <v>85.51510463140653</v>
      </c>
      <c r="N18" s="66">
        <f>L18/1000000000</f>
        <v>25.350901359839799</v>
      </c>
    </row>
    <row r="19" spans="1:14" ht="15">
      <c r="A19" s="18" t="s">
        <v>7</v>
      </c>
      <c r="B19" s="3">
        <v>106872180315.88715</v>
      </c>
      <c r="C19" s="3">
        <v>109151224598.92233</v>
      </c>
      <c r="D19" s="3">
        <v>112771132305.37369</v>
      </c>
      <c r="E19" s="3">
        <v>116971501478.87273</v>
      </c>
      <c r="F19" s="3">
        <v>119647956512.82394</v>
      </c>
      <c r="G19" s="3">
        <v>143983816371.41486</v>
      </c>
      <c r="H19" s="3">
        <v>148079606249.81104</v>
      </c>
      <c r="I19" s="3">
        <v>146367317674.99228</v>
      </c>
      <c r="J19" s="3">
        <v>147990764420.56851</v>
      </c>
      <c r="K19" s="3">
        <v>148580115511.38663</v>
      </c>
      <c r="L19" s="3">
        <v>149665215185.99506</v>
      </c>
      <c r="M19" s="67">
        <f>L19-H19</f>
        <v>1585608936.184021</v>
      </c>
      <c r="N19" s="66">
        <f>L19/L17*100</f>
        <v>68.946381301057784</v>
      </c>
    </row>
    <row r="20" spans="1:14">
      <c r="A20" s="17" t="s">
        <v>2</v>
      </c>
      <c r="B20" s="2">
        <v>60291964052.024261</v>
      </c>
      <c r="C20" s="2">
        <v>65691576192.266479</v>
      </c>
      <c r="D20" s="2">
        <v>66533076365.85965</v>
      </c>
      <c r="E20" s="2">
        <v>68860386878.608154</v>
      </c>
      <c r="F20" s="2">
        <v>72257194654.199799</v>
      </c>
      <c r="G20" s="2">
        <v>89906054711.697083</v>
      </c>
      <c r="H20" s="2">
        <v>89720413572.510803</v>
      </c>
      <c r="I20" s="2">
        <v>88149555175.077454</v>
      </c>
      <c r="J20" s="2">
        <v>87944556171.738464</v>
      </c>
      <c r="K20" s="2">
        <v>86690379072.301208</v>
      </c>
      <c r="L20" s="2">
        <v>87918044041.684143</v>
      </c>
    </row>
    <row r="21" spans="1:14">
      <c r="A21" s="17" t="s">
        <v>3</v>
      </c>
      <c r="B21" s="2">
        <v>28587386800.796665</v>
      </c>
      <c r="C21" s="2">
        <v>24758783564.860291</v>
      </c>
      <c r="D21" s="2">
        <v>23745726931.693039</v>
      </c>
      <c r="E21" s="2">
        <v>23913599112.946922</v>
      </c>
      <c r="F21" s="2">
        <v>24599088116.342789</v>
      </c>
      <c r="G21" s="2">
        <v>26439220290.027184</v>
      </c>
      <c r="H21" s="2">
        <v>27658967861.012177</v>
      </c>
      <c r="I21" s="2">
        <v>27290713763.285175</v>
      </c>
      <c r="J21" s="2">
        <v>28043029422.618408</v>
      </c>
      <c r="K21" s="2">
        <v>28927654809.947392</v>
      </c>
      <c r="L21" s="2">
        <v>28777405862.509888</v>
      </c>
    </row>
    <row r="22" spans="1:14">
      <c r="A22" s="17" t="s">
        <v>4</v>
      </c>
      <c r="B22" s="2">
        <v>8625496681.2582226</v>
      </c>
      <c r="C22" s="2">
        <v>9557350471.258812</v>
      </c>
      <c r="D22" s="2">
        <v>12020686163.750301</v>
      </c>
      <c r="E22" s="2">
        <v>13063025303.538792</v>
      </c>
      <c r="F22" s="2">
        <v>13139492409.417934</v>
      </c>
      <c r="G22" s="2">
        <v>17164625486.836887</v>
      </c>
      <c r="H22" s="2">
        <v>18647078626.698032</v>
      </c>
      <c r="I22" s="2">
        <v>18790184280.238091</v>
      </c>
      <c r="J22" s="2">
        <v>19142493613.609818</v>
      </c>
      <c r="K22" s="2">
        <v>19659994541.644882</v>
      </c>
      <c r="L22" s="2">
        <v>19462271554.642509</v>
      </c>
    </row>
    <row r="23" spans="1:14">
      <c r="A23" s="17" t="s">
        <v>5</v>
      </c>
      <c r="B23" s="2">
        <v>9367332781.8080025</v>
      </c>
      <c r="C23" s="2">
        <v>9143514370.5367432</v>
      </c>
      <c r="D23" s="2">
        <v>10471642844.070702</v>
      </c>
      <c r="E23" s="2">
        <v>11134490183.778852</v>
      </c>
      <c r="F23" s="2">
        <v>9652181332.8634186</v>
      </c>
      <c r="G23" s="2">
        <v>10473915882.853714</v>
      </c>
      <c r="H23" s="2">
        <v>12053146189.590034</v>
      </c>
      <c r="I23" s="2">
        <v>12136864456.391575</v>
      </c>
      <c r="J23" s="2">
        <v>12860685212.601826</v>
      </c>
      <c r="K23" s="2">
        <v>13302087087.49316</v>
      </c>
      <c r="L23" s="2">
        <v>13507493727.158501</v>
      </c>
    </row>
    <row r="24" spans="1:14" ht="15">
      <c r="A24" s="18" t="s">
        <v>16</v>
      </c>
      <c r="B24" s="3">
        <v>1200000000</v>
      </c>
      <c r="C24" s="3">
        <v>3503369500</v>
      </c>
      <c r="D24" s="3">
        <v>11832206484</v>
      </c>
      <c r="E24" s="3">
        <v>20946906014.160057</v>
      </c>
      <c r="F24" s="3">
        <v>29808758468.325325</v>
      </c>
      <c r="G24" s="3">
        <v>31454139957.028698</v>
      </c>
      <c r="H24" s="3">
        <v>34621391456.203308</v>
      </c>
      <c r="I24" s="3">
        <v>36016682784.433502</v>
      </c>
      <c r="J24" s="3">
        <v>40039121262.203453</v>
      </c>
      <c r="K24" s="3">
        <v>40565726853.065582</v>
      </c>
      <c r="L24" s="3">
        <v>42058677463.258209</v>
      </c>
    </row>
    <row r="25" spans="1:14" s="14" customFormat="1">
      <c r="B25" s="20"/>
      <c r="C25" s="20"/>
      <c r="D25" s="20"/>
      <c r="E25" s="20"/>
      <c r="F25" s="20"/>
      <c r="G25" s="20"/>
    </row>
    <row r="26" spans="1:14" s="14" customFormat="1">
      <c r="A26" s="63"/>
      <c r="B26" s="20"/>
      <c r="C26" s="20"/>
      <c r="D26" s="20"/>
      <c r="E26" s="20"/>
      <c r="F26" s="20"/>
      <c r="G26" s="20"/>
    </row>
    <row r="27" spans="1:14" s="14" customFormat="1">
      <c r="A27" s="63"/>
      <c r="B27" s="20"/>
      <c r="C27" s="20"/>
      <c r="D27" s="20"/>
      <c r="E27" s="20"/>
      <c r="F27" s="20"/>
      <c r="G27" s="20"/>
    </row>
    <row r="28" spans="1:14" s="14" customFormat="1">
      <c r="A28" s="63"/>
      <c r="B28" s="20"/>
      <c r="C28" s="20"/>
      <c r="D28" s="20"/>
      <c r="E28" s="20"/>
      <c r="F28" s="20"/>
      <c r="G28" s="20"/>
    </row>
    <row r="29" spans="1:14" s="14" customFormat="1" ht="14.25">
      <c r="A29" s="63"/>
      <c r="B29" s="21"/>
      <c r="C29" s="21"/>
      <c r="D29" s="21"/>
      <c r="E29" s="21"/>
      <c r="F29" s="21"/>
      <c r="G29" s="21"/>
    </row>
    <row r="30" spans="1:14" s="14" customFormat="1" ht="14.25">
      <c r="A30" s="63"/>
      <c r="B30" s="21"/>
      <c r="C30" s="21"/>
      <c r="D30" s="21"/>
      <c r="E30" s="21"/>
      <c r="F30" s="21"/>
      <c r="G30" s="21"/>
    </row>
    <row r="31" spans="1:14" s="14" customFormat="1" ht="14.25">
      <c r="A31" s="62"/>
      <c r="B31" s="21"/>
      <c r="C31" s="21"/>
      <c r="D31" s="21"/>
      <c r="E31" s="21"/>
      <c r="F31" s="21"/>
      <c r="G31" s="21"/>
    </row>
    <row r="32" spans="1:14" s="14" customFormat="1">
      <c r="A32" s="63"/>
      <c r="B32" s="20"/>
      <c r="C32" s="20"/>
      <c r="D32" s="20"/>
      <c r="E32" s="20"/>
      <c r="F32" s="20"/>
      <c r="G32" s="20"/>
    </row>
    <row r="33" spans="1:7" s="14" customFormat="1">
      <c r="A33" s="63"/>
      <c r="B33" s="20"/>
      <c r="C33" s="20"/>
      <c r="D33" s="20"/>
      <c r="E33" s="20"/>
      <c r="F33" s="20"/>
      <c r="G33" s="20"/>
    </row>
    <row r="34" spans="1:7" s="14" customFormat="1">
      <c r="A34" s="63"/>
      <c r="B34" s="20"/>
      <c r="C34" s="20"/>
      <c r="D34" s="20"/>
      <c r="E34" s="20"/>
      <c r="F34" s="20"/>
      <c r="G34" s="20"/>
    </row>
    <row r="35" spans="1:7" s="14" customFormat="1">
      <c r="A35" s="63"/>
      <c r="B35" s="20"/>
      <c r="C35" s="20"/>
      <c r="D35" s="20"/>
      <c r="E35" s="20"/>
      <c r="F35" s="20"/>
      <c r="G35" s="20"/>
    </row>
    <row r="36" spans="1:7" s="14" customFormat="1" ht="14.25">
      <c r="A36" s="62"/>
      <c r="B36" s="21"/>
      <c r="C36" s="21"/>
      <c r="D36" s="21"/>
      <c r="E36" s="21"/>
      <c r="F36" s="21"/>
      <c r="G36" s="21"/>
    </row>
    <row r="37" spans="1:7" s="14" customFormat="1">
      <c r="A37" s="62"/>
    </row>
    <row r="38" spans="1:7" s="14" customFormat="1">
      <c r="A38" s="63"/>
    </row>
    <row r="39" spans="1:7" s="14" customFormat="1">
      <c r="A39" s="63"/>
    </row>
    <row r="40" spans="1:7" s="14" customFormat="1">
      <c r="A40" s="63"/>
    </row>
    <row r="41" spans="1:7" s="14" customFormat="1">
      <c r="A41" s="63"/>
    </row>
    <row r="42" spans="1:7" s="14" customFormat="1">
      <c r="A42" s="63"/>
    </row>
    <row r="43" spans="1:7" s="14" customFormat="1">
      <c r="A43" s="63"/>
    </row>
    <row r="44" spans="1:7" s="14" customFormat="1">
      <c r="A44" s="63"/>
    </row>
    <row r="45" spans="1:7" s="14" customFormat="1">
      <c r="A45" s="63"/>
    </row>
    <row r="46" spans="1:7" s="14" customFormat="1">
      <c r="A46" s="63"/>
    </row>
    <row r="47" spans="1:7">
      <c r="A47" s="63"/>
    </row>
    <row r="48" spans="1:7">
      <c r="A48" s="62"/>
    </row>
    <row r="49" spans="1:1">
      <c r="A49" s="63"/>
    </row>
    <row r="50" spans="1:1">
      <c r="A50" s="63"/>
    </row>
    <row r="51" spans="1:1">
      <c r="A51" s="63"/>
    </row>
    <row r="52" spans="1:1">
      <c r="A52" s="63"/>
    </row>
    <row r="53" spans="1:1">
      <c r="A53" s="62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80" zoomScaleNormal="80" workbookViewId="0">
      <selection sqref="A1:J23"/>
    </sheetView>
  </sheetViews>
  <sheetFormatPr defaultRowHeight="12.75"/>
  <cols>
    <col min="1" max="1" width="40.28515625" customWidth="1"/>
    <col min="2" max="4" width="11.140625" customWidth="1"/>
    <col min="5" max="5" width="13.28515625" customWidth="1"/>
    <col min="8" max="8" width="13.5703125" customWidth="1"/>
    <col min="9" max="9" width="13.28515625" customWidth="1"/>
    <col min="10" max="10" width="11.28515625" customWidth="1"/>
  </cols>
  <sheetData>
    <row r="1" spans="1:10" ht="15" thickBot="1">
      <c r="A1" s="28" t="s">
        <v>19</v>
      </c>
      <c r="B1" s="29">
        <v>2012</v>
      </c>
      <c r="C1" s="29">
        <v>2013</v>
      </c>
      <c r="D1" s="30">
        <v>2014</v>
      </c>
      <c r="E1" s="30">
        <v>2015</v>
      </c>
      <c r="F1" s="30">
        <v>2016</v>
      </c>
      <c r="G1" s="30" t="s">
        <v>39</v>
      </c>
      <c r="H1" s="30" t="s">
        <v>48</v>
      </c>
      <c r="I1" s="75" t="s">
        <v>52</v>
      </c>
      <c r="J1" s="51" t="s">
        <v>55</v>
      </c>
    </row>
    <row r="2" spans="1:10" ht="15.75" thickTop="1" thickBot="1">
      <c r="A2" s="31" t="s">
        <v>0</v>
      </c>
      <c r="B2" s="27">
        <f>Sayfa2!D3/1000000000</f>
        <v>140.42615763893761</v>
      </c>
      <c r="C2" s="27">
        <f>Sayfa2!E3/1000000000</f>
        <v>156.84682936688881</v>
      </c>
      <c r="D2" s="27">
        <f>Sayfa2!F3/1000000000</f>
        <v>168.41728141577536</v>
      </c>
      <c r="E2" s="27">
        <f>Sayfa2!G3/1000000000</f>
        <v>194.78871487650929</v>
      </c>
      <c r="F2" s="27">
        <f>Sayfa2!H3/1000000000</f>
        <v>202.80674005145562</v>
      </c>
      <c r="G2" s="27">
        <f>Sayfa2!I3/1000000000</f>
        <v>203.14200678928185</v>
      </c>
      <c r="H2" s="27">
        <f>Sayfa2!J3/1000000000</f>
        <v>211.35619695065594</v>
      </c>
      <c r="I2" s="27">
        <f>Sayfa2!K3/1000000000</f>
        <v>214.66252354083136</v>
      </c>
      <c r="J2" s="52">
        <f>Sayfa2!L3/1000000000</f>
        <v>217.07479400909298</v>
      </c>
    </row>
    <row r="3" spans="1:10" ht="15" thickTop="1">
      <c r="A3" s="23" t="s">
        <v>8</v>
      </c>
      <c r="B3" s="6">
        <f>Sayfa2!D4/1000000000</f>
        <v>56.896034361078186</v>
      </c>
      <c r="C3" s="6">
        <f>Sayfa2!E4/1000000000</f>
        <v>72.720735265775161</v>
      </c>
      <c r="D3" s="6">
        <f>Sayfa2!F4/1000000000</f>
        <v>84.629824245980473</v>
      </c>
      <c r="E3" s="6">
        <f>Sayfa2!G4/1000000000</f>
        <v>104.75730579001331</v>
      </c>
      <c r="F3" s="6">
        <f>Sayfa2!H4/1000000000</f>
        <v>105.53894811475872</v>
      </c>
      <c r="G3" s="6">
        <f>Sayfa2!I4/1000000000</f>
        <v>105.380708571155</v>
      </c>
      <c r="H3" s="6">
        <f>Sayfa2!J4/1000000000</f>
        <v>109.73346144733034</v>
      </c>
      <c r="I3" s="6">
        <f>Sayfa2!K4/1000000000</f>
        <v>109.83909893606311</v>
      </c>
      <c r="J3" s="53">
        <f>Sayfa2!L4/1000000000</f>
        <v>111.0859606999165</v>
      </c>
    </row>
    <row r="4" spans="1:10">
      <c r="A4" s="24" t="s">
        <v>9</v>
      </c>
      <c r="B4" s="5">
        <f>Sayfa2!D5/1000000000</f>
        <v>41.703910312218518</v>
      </c>
      <c r="C4" s="5">
        <f>Sayfa2!E5/1000000000</f>
        <v>54.851915630577913</v>
      </c>
      <c r="D4" s="5">
        <f>Sayfa2!F5/1000000000</f>
        <v>65.869417436575134</v>
      </c>
      <c r="E4" s="5">
        <f>Sayfa2!G5/1000000000</f>
        <v>85.879821651083546</v>
      </c>
      <c r="F4" s="5">
        <f>Sayfa2!H5/1000000000</f>
        <v>86.895304016219356</v>
      </c>
      <c r="G4" s="5">
        <f>Sayfa2!I5/1000000000</f>
        <v>87.832813945217083</v>
      </c>
      <c r="H4" s="5">
        <f>Sayfa2!J5/1000000000</f>
        <v>91.877962991787641</v>
      </c>
      <c r="I4" s="5">
        <f>Sayfa2!K5/1000000000</f>
        <v>92.239740559560573</v>
      </c>
      <c r="J4" s="54">
        <f>Sayfa2!L5/1000000000</f>
        <v>93.688323188986303</v>
      </c>
    </row>
    <row r="5" spans="1:10">
      <c r="A5" s="24" t="s">
        <v>11</v>
      </c>
      <c r="B5" s="5">
        <f>Sayfa2!D6/1000000000</f>
        <v>31.278299828218522</v>
      </c>
      <c r="C5" s="5">
        <f>Sayfa2!E6/1000000000</f>
        <v>38.748141586417852</v>
      </c>
      <c r="D5" s="5">
        <f>Sayfa2!F6/1000000000</f>
        <v>44.183246482249807</v>
      </c>
      <c r="E5" s="5">
        <f>Sayfa2!G6/1000000000</f>
        <v>63.578277222054837</v>
      </c>
      <c r="F5" s="5">
        <f>Sayfa2!H6/1000000000</f>
        <v>62.513487761016052</v>
      </c>
      <c r="G5" s="5">
        <f>Sayfa2!I6/1000000000</f>
        <v>61.985189277783583</v>
      </c>
      <c r="H5" s="5">
        <f>Sayfa2!J6/1000000000</f>
        <v>61.955639252584199</v>
      </c>
      <c r="I5" s="5">
        <f>Sayfa2!K6/1000000000</f>
        <v>62.285182825494992</v>
      </c>
      <c r="J5" s="54">
        <f>Sayfa2!L6/1000000000</f>
        <v>62.922300765728089</v>
      </c>
    </row>
    <row r="6" spans="1:10">
      <c r="A6" s="24" t="s">
        <v>12</v>
      </c>
      <c r="B6" s="5">
        <f>Sayfa2!D7/1000000000</f>
        <v>10.425610484</v>
      </c>
      <c r="C6" s="5">
        <f>Sayfa2!E7/1000000000</f>
        <v>16.103774044160058</v>
      </c>
      <c r="D6" s="5">
        <f>Sayfa2!F7/1000000000</f>
        <v>21.686170954325323</v>
      </c>
      <c r="E6" s="5">
        <f>Sayfa2!G7/1000000000</f>
        <v>22.301544429028702</v>
      </c>
      <c r="F6" s="5">
        <f>Sayfa2!H7/1000000000</f>
        <v>24.381816255203308</v>
      </c>
      <c r="G6" s="5">
        <f>Sayfa2!I7/1000000000</f>
        <v>25.847624667433504</v>
      </c>
      <c r="H6" s="5">
        <f>Sayfa2!J7/1000000000</f>
        <v>29.922323739203446</v>
      </c>
      <c r="I6" s="5">
        <f>Sayfa2!K7/1000000000</f>
        <v>29.954557734065588</v>
      </c>
      <c r="J6" s="54">
        <f>Sayfa2!L7/1000000000</f>
        <v>30.766022423258217</v>
      </c>
    </row>
    <row r="7" spans="1:10">
      <c r="A7" s="24" t="s">
        <v>10</v>
      </c>
      <c r="B7" s="5">
        <f>Sayfa2!D8/1000000000</f>
        <v>15.192124048859666</v>
      </c>
      <c r="C7" s="5">
        <f>Sayfa2!E8/1000000000</f>
        <v>17.868819635197251</v>
      </c>
      <c r="D7" s="5">
        <f>Sayfa2!F8/1000000000</f>
        <v>18.760406809405339</v>
      </c>
      <c r="E7" s="5">
        <f>Sayfa2!G8/1000000000</f>
        <v>18.877484138929763</v>
      </c>
      <c r="F7" s="5">
        <f>Sayfa2!H8/1000000000</f>
        <v>18.643644098539376</v>
      </c>
      <c r="G7" s="5">
        <f>Sayfa2!I8/1000000000</f>
        <v>17.547894625937921</v>
      </c>
      <c r="H7" s="5">
        <f>Sayfa2!J8/1000000000</f>
        <v>17.855498455542691</v>
      </c>
      <c r="I7" s="5">
        <f>Sayfa2!K8/1000000000</f>
        <v>17.599358376502526</v>
      </c>
      <c r="J7" s="54">
        <f>Sayfa2!L8/1000000000</f>
        <v>17.397637510930203</v>
      </c>
    </row>
    <row r="8" spans="1:10">
      <c r="A8" s="24" t="s">
        <v>11</v>
      </c>
      <c r="B8" s="5">
        <f>Sayfa2!D9/1000000000</f>
        <v>14.829353007785894</v>
      </c>
      <c r="C8" s="5">
        <f>Sayfa2!E9/1000000000</f>
        <v>16.002914871407146</v>
      </c>
      <c r="D8" s="5">
        <f>Sayfa2!F9/1000000000</f>
        <v>15.08038679375659</v>
      </c>
      <c r="E8" s="5">
        <f>Sayfa2!G9/1000000000</f>
        <v>14.827959776079384</v>
      </c>
      <c r="F8" s="5">
        <f>Sayfa2!H9/1000000000</f>
        <v>13.44516763078167</v>
      </c>
      <c r="G8" s="5">
        <f>Sayfa2!I9/1000000000</f>
        <v>12.48548737036748</v>
      </c>
      <c r="H8" s="5">
        <f>Sayfa2!J9/1000000000</f>
        <v>12.816844261761073</v>
      </c>
      <c r="I8" s="5">
        <f>Sayfa2!K9/1000000000</f>
        <v>12.569144846940356</v>
      </c>
      <c r="J8" s="54">
        <f>Sayfa2!L9/1000000000</f>
        <v>12.394850545145086</v>
      </c>
    </row>
    <row r="9" spans="1:10">
      <c r="A9" s="24" t="s">
        <v>13</v>
      </c>
      <c r="B9" s="5">
        <f>Sayfa2!D10/1000000000</f>
        <v>0.36277104107377267</v>
      </c>
      <c r="C9" s="5">
        <f>Sayfa2!E10/1000000000</f>
        <v>0.370539763790107</v>
      </c>
      <c r="D9" s="5">
        <f>Sayfa2!F10/1000000000</f>
        <v>0.55939944664874908</v>
      </c>
      <c r="E9" s="5">
        <f>Sayfa2!G10/1000000000</f>
        <v>0.64281137985037828</v>
      </c>
      <c r="F9" s="5">
        <f>Sayfa2!H10/1000000000</f>
        <v>0.64963098475770398</v>
      </c>
      <c r="G9" s="5">
        <f>Sayfa2!I10/1000000000</f>
        <v>0.58258327257043907</v>
      </c>
      <c r="H9" s="5">
        <f>Sayfa2!J10/1000000000</f>
        <v>0.62195871078161857</v>
      </c>
      <c r="I9" s="5">
        <f>Sayfa2!K10/1000000000</f>
        <v>0.63127504756216823</v>
      </c>
      <c r="J9" s="54">
        <f>Sayfa2!L10/1000000000</f>
        <v>0.61771048478511581</v>
      </c>
    </row>
    <row r="10" spans="1:10">
      <c r="A10" s="24" t="s">
        <v>12</v>
      </c>
      <c r="B10" s="5">
        <f>Sayfa2!D11/1000000000</f>
        <v>0</v>
      </c>
      <c r="C10" s="5">
        <f>Sayfa2!E11/1000000000</f>
        <v>1.4953650000000001</v>
      </c>
      <c r="D10" s="5">
        <f>Sayfa2!F11/1000000000</f>
        <v>3.1206205690000002</v>
      </c>
      <c r="E10" s="5">
        <f>Sayfa2!G11/1000000000</f>
        <v>3.4067129829999998</v>
      </c>
      <c r="F10" s="5">
        <f>Sayfa2!H11/1000000000</f>
        <v>4.548845483</v>
      </c>
      <c r="G10" s="5">
        <f>Sayfa2!I11/1000000000</f>
        <v>4.4798239830000002</v>
      </c>
      <c r="H10" s="5">
        <f>Sayfa2!J11/1000000000</f>
        <v>4.4166954829999998</v>
      </c>
      <c r="I10" s="5">
        <f>Sayfa2!K11/1000000000</f>
        <v>4.3989384820000001</v>
      </c>
      <c r="J10" s="54">
        <f>Sayfa2!L11/1000000000</f>
        <v>4.3850764809999996</v>
      </c>
    </row>
    <row r="11" spans="1:10" ht="14.25">
      <c r="A11" s="23" t="s">
        <v>14</v>
      </c>
      <c r="B11" s="6">
        <f>Sayfa2!D12/1000000000</f>
        <v>83.530123277859431</v>
      </c>
      <c r="C11" s="6">
        <f>Sayfa2!E12/1000000000</f>
        <v>84.126094101113665</v>
      </c>
      <c r="D11" s="6">
        <f>Sayfa2!F12/1000000000</f>
        <v>83.787457169794891</v>
      </c>
      <c r="E11" s="6">
        <f>Sayfa2!G12/1000000000</f>
        <v>90.031409086495955</v>
      </c>
      <c r="F11" s="6">
        <f>Sayfa2!H12/1000000000</f>
        <v>97.267791936696909</v>
      </c>
      <c r="G11" s="6">
        <f>Sayfa2!I12/1000000000</f>
        <v>97.761298218126882</v>
      </c>
      <c r="H11" s="6">
        <f>Sayfa2!J12/1000000000</f>
        <v>101.6227355033256</v>
      </c>
      <c r="I11" s="6">
        <f>Sayfa2!K12/1000000000</f>
        <v>104.82342460476826</v>
      </c>
      <c r="J11" s="53">
        <f>Sayfa2!L12/1000000000</f>
        <v>105.98883330917648</v>
      </c>
    </row>
    <row r="12" spans="1:10">
      <c r="A12" s="24" t="s">
        <v>11</v>
      </c>
      <c r="B12" s="5">
        <f>Sayfa2!D13/1000000000</f>
        <v>74.77506751963638</v>
      </c>
      <c r="C12" s="5">
        <f>Sayfa2!E13/1000000000</f>
        <v>73.031905498073002</v>
      </c>
      <c r="D12" s="5">
        <f>Sayfa2!F13/1000000000</f>
        <v>71.694514919506972</v>
      </c>
      <c r="E12" s="5">
        <f>Sayfa2!G13/1000000000</f>
        <v>76.374735366684277</v>
      </c>
      <c r="F12" s="5">
        <f>Sayfa2!H13/1000000000</f>
        <v>82.078551560154153</v>
      </c>
      <c r="G12" s="5">
        <f>Sayfa2!I13/1000000000</f>
        <v>82.871192995916914</v>
      </c>
      <c r="H12" s="5">
        <f>Sayfa2!J13/1000000000</f>
        <v>85.99959247918197</v>
      </c>
      <c r="I12" s="5">
        <f>Sayfa2!K13/1000000000</f>
        <v>88.358532946589023</v>
      </c>
      <c r="J12" s="54">
        <f>Sayfa2!L13/1000000000</f>
        <v>88.760289929203012</v>
      </c>
    </row>
    <row r="13" spans="1:10">
      <c r="A13" s="24" t="s">
        <v>13</v>
      </c>
      <c r="B13" s="5">
        <f>Sayfa2!D14/1000000000</f>
        <v>6.9429743448252381</v>
      </c>
      <c r="C13" s="5">
        <f>Sayfa2!E14/1000000000</f>
        <v>7.4211441353104268</v>
      </c>
      <c r="D13" s="5">
        <f>Sayfa2!F14/1000000000</f>
        <v>6.7775247010743866</v>
      </c>
      <c r="E13" s="5">
        <f>Sayfa2!G14/1000000000</f>
        <v>7.5037458147083127</v>
      </c>
      <c r="F13" s="5">
        <f>Sayfa2!H14/1000000000</f>
        <v>9.0793844308575746</v>
      </c>
      <c r="G13" s="5">
        <f>Sayfa2!I14/1000000000</f>
        <v>8.8135693531561277</v>
      </c>
      <c r="H13" s="5">
        <f>Sayfa2!J14/1000000000</f>
        <v>9.5415708138476756</v>
      </c>
      <c r="I13" s="5">
        <f>Sayfa2!K14/1000000000</f>
        <v>9.8674220400723609</v>
      </c>
      <c r="J13" s="54">
        <f>Sayfa2!L14/1000000000</f>
        <v>9.9129245581841126</v>
      </c>
    </row>
    <row r="14" spans="1:10">
      <c r="A14" s="24" t="s">
        <v>15</v>
      </c>
      <c r="B14" s="5">
        <f>Sayfa2!D15/1000000000</f>
        <v>0.40548541339781163</v>
      </c>
      <c r="C14" s="5">
        <f>Sayfa2!E15/1000000000</f>
        <v>0.3252774977302394</v>
      </c>
      <c r="D14" s="5">
        <f>Sayfa2!F15/1000000000</f>
        <v>0.3134506042135265</v>
      </c>
      <c r="E14" s="5">
        <f>Sayfa2!G15/1000000000</f>
        <v>0.4070453601033609</v>
      </c>
      <c r="F14" s="5">
        <f>Sayfa2!H15/1000000000</f>
        <v>0.41912622768518687</v>
      </c>
      <c r="G14" s="5">
        <f>Sayfa2!I15/1000000000</f>
        <v>0.38730173505383397</v>
      </c>
      <c r="H14" s="5">
        <f>Sayfa2!J15/1000000000</f>
        <v>0.38147017029596375</v>
      </c>
      <c r="I14" s="5">
        <f>Sayfa2!K15/1000000000</f>
        <v>0.38523898110689497</v>
      </c>
      <c r="J14" s="54">
        <f>Sayfa2!L15/1000000000</f>
        <v>0.4080402627893529</v>
      </c>
    </row>
    <row r="15" spans="1:10" ht="13.5" thickBot="1">
      <c r="A15" s="25" t="s">
        <v>12</v>
      </c>
      <c r="B15" s="5">
        <f>Sayfa2!D16/1000000000</f>
        <v>1.406596</v>
      </c>
      <c r="C15" s="5">
        <f>Sayfa2!E16/1000000000</f>
        <v>3.3477669699999999</v>
      </c>
      <c r="D15" s="5">
        <f>Sayfa2!F16/1000000000</f>
        <v>5.0019669450000004</v>
      </c>
      <c r="E15" s="5">
        <f>Sayfa2!G16/1000000000</f>
        <v>5.7458825449999997</v>
      </c>
      <c r="F15" s="5">
        <f>Sayfa2!H16/1000000000</f>
        <v>5.690729718</v>
      </c>
      <c r="G15" s="5">
        <f>Sayfa2!I16/1000000000</f>
        <v>5.6892341340000003</v>
      </c>
      <c r="H15" s="5">
        <f>Sayfa2!J16/1000000000</f>
        <v>5.70010204</v>
      </c>
      <c r="I15" s="5">
        <f>Sayfa2!K16/1000000000</f>
        <v>6.2122306370000002</v>
      </c>
      <c r="J15" s="54">
        <f>Sayfa2!L16/1000000000</f>
        <v>6.9075785590000001</v>
      </c>
    </row>
    <row r="16" spans="1:10" ht="15.75" thickTop="1" thickBot="1">
      <c r="A16" s="26" t="s">
        <v>1</v>
      </c>
      <c r="B16" s="27">
        <f>Sayfa2!D17/1000000000</f>
        <v>140.4261576389377</v>
      </c>
      <c r="C16" s="27">
        <f>Sayfa2!E17/1000000000</f>
        <v>156.8468293668889</v>
      </c>
      <c r="D16" s="27">
        <f>Sayfa2!F17/1000000000</f>
        <v>168.41728141577534</v>
      </c>
      <c r="E16" s="27">
        <f>Sayfa2!G17/1000000000</f>
        <v>194.78871487650926</v>
      </c>
      <c r="F16" s="27">
        <f>Sayfa2!H17/1000000000</f>
        <v>202.80674005145565</v>
      </c>
      <c r="G16" s="27">
        <f>Sayfa2!I17/1000000000</f>
        <v>203.14200678928188</v>
      </c>
      <c r="H16" s="27">
        <f>Sayfa2!J17/1000000000</f>
        <v>211.35619695065597</v>
      </c>
      <c r="I16" s="27">
        <f>Sayfa2!K17/1000000000</f>
        <v>214.66252354083136</v>
      </c>
      <c r="J16" s="52">
        <f>Sayfa2!L17/1000000000</f>
        <v>217.07479400909304</v>
      </c>
    </row>
    <row r="17" spans="1:10" ht="15" thickTop="1">
      <c r="A17" s="23" t="s">
        <v>6</v>
      </c>
      <c r="B17" s="7">
        <f>Sayfa2!D18/1000000000</f>
        <v>15.822818849564005</v>
      </c>
      <c r="C17" s="7">
        <f>Sayfa2!E18/1000000000</f>
        <v>18.928421873856095</v>
      </c>
      <c r="D17" s="7">
        <f>Sayfa2!F18/1000000000</f>
        <v>18.960566434626056</v>
      </c>
      <c r="E17" s="7">
        <f>Sayfa2!G18/1000000000</f>
        <v>19.350758548065713</v>
      </c>
      <c r="F17" s="7">
        <f>Sayfa2!H18/1000000000</f>
        <v>20.105742345441307</v>
      </c>
      <c r="G17" s="7">
        <f>Sayfa2!I18/1000000000</f>
        <v>20.758006329856105</v>
      </c>
      <c r="H17" s="7">
        <f>Sayfa2!J18/1000000000</f>
        <v>23.326311267884009</v>
      </c>
      <c r="I17" s="7">
        <f>Sayfa2!K18/1000000000</f>
        <v>25.516681176379151</v>
      </c>
      <c r="J17" s="55">
        <f>Sayfa2!L18/1000000000</f>
        <v>25.350901359839799</v>
      </c>
    </row>
    <row r="18" spans="1:10" ht="14.25">
      <c r="A18" s="23" t="s">
        <v>7</v>
      </c>
      <c r="B18" s="7">
        <f>Sayfa2!D19/1000000000</f>
        <v>112.77113230537368</v>
      </c>
      <c r="C18" s="7">
        <f>Sayfa2!E19/1000000000</f>
        <v>116.97150147887272</v>
      </c>
      <c r="D18" s="7">
        <f>Sayfa2!F19/1000000000</f>
        <v>119.64795651282394</v>
      </c>
      <c r="E18" s="7">
        <f>Sayfa2!G19/1000000000</f>
        <v>143.98381637141486</v>
      </c>
      <c r="F18" s="7">
        <f>Sayfa2!H19/1000000000</f>
        <v>148.07960624981104</v>
      </c>
      <c r="G18" s="7">
        <f>Sayfa2!I19/1000000000</f>
        <v>146.36731767499228</v>
      </c>
      <c r="H18" s="7">
        <f>Sayfa2!J19/1000000000</f>
        <v>147.99076442056852</v>
      </c>
      <c r="I18" s="7">
        <f>Sayfa2!K19/1000000000</f>
        <v>148.58011551138662</v>
      </c>
      <c r="J18" s="55">
        <f>Sayfa2!L19/1000000000</f>
        <v>149.66521518599507</v>
      </c>
    </row>
    <row r="19" spans="1:10">
      <c r="A19" s="24" t="s">
        <v>2</v>
      </c>
      <c r="B19" s="5">
        <f>Sayfa2!D20/1000000000</f>
        <v>66.533076365859657</v>
      </c>
      <c r="C19" s="5">
        <f>Sayfa2!E20/1000000000</f>
        <v>68.860386878608153</v>
      </c>
      <c r="D19" s="5">
        <f>Sayfa2!F20/1000000000</f>
        <v>72.257194654199793</v>
      </c>
      <c r="E19" s="5">
        <f>Sayfa2!G20/1000000000</f>
        <v>89.906054711697081</v>
      </c>
      <c r="F19" s="5">
        <f>Sayfa2!H20/1000000000</f>
        <v>89.720413572510807</v>
      </c>
      <c r="G19" s="5">
        <f>Sayfa2!I20/1000000000</f>
        <v>88.149555175077452</v>
      </c>
      <c r="H19" s="5">
        <f>Sayfa2!J20/1000000000</f>
        <v>87.944556171738469</v>
      </c>
      <c r="I19" s="5">
        <f>Sayfa2!K20/1000000000</f>
        <v>86.690379072301212</v>
      </c>
      <c r="J19" s="54">
        <f>Sayfa2!L20/1000000000</f>
        <v>87.918044041684141</v>
      </c>
    </row>
    <row r="20" spans="1:10">
      <c r="A20" s="24" t="s">
        <v>3</v>
      </c>
      <c r="B20" s="5">
        <f>Sayfa2!D21/1000000000</f>
        <v>23.745726931693039</v>
      </c>
      <c r="C20" s="5">
        <f>Sayfa2!E21/1000000000</f>
        <v>23.913599112946923</v>
      </c>
      <c r="D20" s="5">
        <f>Sayfa2!F21/1000000000</f>
        <v>24.599088116342788</v>
      </c>
      <c r="E20" s="5">
        <f>Sayfa2!G21/1000000000</f>
        <v>26.439220290027183</v>
      </c>
      <c r="F20" s="5">
        <f>Sayfa2!H21/1000000000</f>
        <v>27.658967861012176</v>
      </c>
      <c r="G20" s="5">
        <f>Sayfa2!I21/1000000000</f>
        <v>27.290713763285176</v>
      </c>
      <c r="H20" s="5">
        <f>Sayfa2!J21/1000000000</f>
        <v>28.043029422618407</v>
      </c>
      <c r="I20" s="5">
        <f>Sayfa2!K21/1000000000</f>
        <v>28.927654809947391</v>
      </c>
      <c r="J20" s="54">
        <f>Sayfa2!L21/1000000000</f>
        <v>28.777405862509887</v>
      </c>
    </row>
    <row r="21" spans="1:10">
      <c r="A21" s="24" t="s">
        <v>4</v>
      </c>
      <c r="B21" s="5">
        <f>Sayfa2!D22/1000000000</f>
        <v>12.020686163750302</v>
      </c>
      <c r="C21" s="5">
        <f>Sayfa2!E22/1000000000</f>
        <v>13.063025303538792</v>
      </c>
      <c r="D21" s="5">
        <f>Sayfa2!F22/1000000000</f>
        <v>13.139492409417935</v>
      </c>
      <c r="E21" s="5">
        <f>Sayfa2!G22/1000000000</f>
        <v>17.164625486836886</v>
      </c>
      <c r="F21" s="5">
        <f>Sayfa2!H22/1000000000</f>
        <v>18.647078626698033</v>
      </c>
      <c r="G21" s="5">
        <f>Sayfa2!I22/1000000000</f>
        <v>18.790184280238091</v>
      </c>
      <c r="H21" s="5">
        <f>Sayfa2!J22/1000000000</f>
        <v>19.142493613609819</v>
      </c>
      <c r="I21" s="5">
        <f>Sayfa2!K22/1000000000</f>
        <v>19.659994541644881</v>
      </c>
      <c r="J21" s="54">
        <f>Sayfa2!L22/1000000000</f>
        <v>19.462271554642509</v>
      </c>
    </row>
    <row r="22" spans="1:10">
      <c r="A22" s="24" t="s">
        <v>5</v>
      </c>
      <c r="B22" s="5">
        <f>Sayfa2!D23/1000000000</f>
        <v>10.471642844070702</v>
      </c>
      <c r="C22" s="5">
        <f>Sayfa2!E23/1000000000</f>
        <v>11.134490183778853</v>
      </c>
      <c r="D22" s="5">
        <f>Sayfa2!F23/1000000000</f>
        <v>9.6521813328634192</v>
      </c>
      <c r="E22" s="5">
        <f>Sayfa2!G23/1000000000</f>
        <v>10.473915882853714</v>
      </c>
      <c r="F22" s="5">
        <f>Sayfa2!H23/1000000000</f>
        <v>12.053146189590034</v>
      </c>
      <c r="G22" s="5">
        <f>Sayfa2!I23/1000000000</f>
        <v>12.136864456391574</v>
      </c>
      <c r="H22" s="5">
        <f>Sayfa2!J23/1000000000</f>
        <v>12.860685212601826</v>
      </c>
      <c r="I22" s="5">
        <f>Sayfa2!K23/1000000000</f>
        <v>13.30208708749316</v>
      </c>
      <c r="J22" s="54">
        <f>Sayfa2!L23/1000000000</f>
        <v>13.507493727158501</v>
      </c>
    </row>
    <row r="23" spans="1:10" ht="15" thickBot="1">
      <c r="A23" s="32" t="s">
        <v>16</v>
      </c>
      <c r="B23" s="33">
        <f>Sayfa2!D24/1000000000</f>
        <v>11.832206484</v>
      </c>
      <c r="C23" s="33">
        <f>Sayfa2!E24/1000000000</f>
        <v>20.946906014160056</v>
      </c>
      <c r="D23" s="33">
        <f>Sayfa2!F24/1000000000</f>
        <v>29.808758468325326</v>
      </c>
      <c r="E23" s="33">
        <f>Sayfa2!G24/1000000000</f>
        <v>31.454139957028698</v>
      </c>
      <c r="F23" s="33">
        <f>Sayfa2!H24/1000000000</f>
        <v>34.621391456203305</v>
      </c>
      <c r="G23" s="33">
        <f>Sayfa2!I24/1000000000</f>
        <v>36.016682784433499</v>
      </c>
      <c r="H23" s="33">
        <f>Sayfa2!J24/1000000000</f>
        <v>40.039121262203452</v>
      </c>
      <c r="I23" s="33">
        <f>Sayfa2!K24/1000000000</f>
        <v>40.565726853065584</v>
      </c>
      <c r="J23" s="56">
        <f>Sayfa2!L24/1000000000</f>
        <v>42.058677463258206</v>
      </c>
    </row>
    <row r="24" spans="1:10" ht="13.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15" sqref="H15"/>
    </sheetView>
  </sheetViews>
  <sheetFormatPr defaultRowHeight="12.75"/>
  <cols>
    <col min="1" max="1" width="24.5703125" customWidth="1"/>
    <col min="2" max="2" width="15.5703125" customWidth="1"/>
    <col min="3" max="4" width="17.85546875" customWidth="1"/>
    <col min="5" max="5" width="15.140625" customWidth="1"/>
    <col min="6" max="6" width="19" customWidth="1"/>
    <col min="7" max="7" width="16.42578125" customWidth="1"/>
    <col min="8" max="8" width="14.140625" bestFit="1" customWidth="1"/>
  </cols>
  <sheetData>
    <row r="1" spans="1:9">
      <c r="A1" s="34" t="s">
        <v>30</v>
      </c>
    </row>
    <row r="3" spans="1:9" ht="13.5" thickBot="1">
      <c r="B3" s="58"/>
      <c r="C3" s="58"/>
      <c r="D3" s="58"/>
      <c r="E3" s="58"/>
      <c r="F3" s="22"/>
      <c r="G3" s="22"/>
      <c r="H3" s="22"/>
    </row>
    <row r="4" spans="1:9" ht="15.75" thickBot="1">
      <c r="A4" s="36" t="s">
        <v>24</v>
      </c>
      <c r="B4" s="64">
        <v>2015</v>
      </c>
      <c r="C4" s="64" t="s">
        <v>40</v>
      </c>
      <c r="D4" s="64" t="s">
        <v>39</v>
      </c>
      <c r="E4" s="64" t="s">
        <v>48</v>
      </c>
      <c r="F4" s="64" t="s">
        <v>52</v>
      </c>
      <c r="G4" s="64" t="s">
        <v>54</v>
      </c>
      <c r="H4" s="22"/>
    </row>
    <row r="5" spans="1:9">
      <c r="A5" s="17" t="s">
        <v>21</v>
      </c>
      <c r="B5" s="57">
        <v>116132804386.41901</v>
      </c>
      <c r="C5" s="57">
        <v>124302560624.41901</v>
      </c>
      <c r="D5" s="57">
        <v>123690347335.41901</v>
      </c>
      <c r="E5" s="57">
        <v>127126990183.41901</v>
      </c>
      <c r="F5" s="57">
        <v>127282795505.41901</v>
      </c>
      <c r="G5" s="57">
        <v>129162189807.74899</v>
      </c>
      <c r="H5" s="68"/>
      <c r="I5" s="35"/>
    </row>
    <row r="6" spans="1:9">
      <c r="A6" s="17" t="s">
        <v>22</v>
      </c>
      <c r="B6" s="57">
        <v>64696608119.129333</v>
      </c>
      <c r="C6" s="57">
        <v>66072647172.908806</v>
      </c>
      <c r="D6" s="57">
        <v>67049438390.336128</v>
      </c>
      <c r="E6" s="57">
        <v>71317555866.765518</v>
      </c>
      <c r="F6" s="57">
        <v>74179222929.319443</v>
      </c>
      <c r="G6" s="57">
        <v>74169389764.447067</v>
      </c>
      <c r="H6" s="74">
        <f>G7+G8+G9+G11</f>
        <v>3685322400.6946578</v>
      </c>
    </row>
    <row r="7" spans="1:9">
      <c r="A7" s="17" t="s">
        <v>25</v>
      </c>
      <c r="B7" s="57">
        <v>947441888.362939</v>
      </c>
      <c r="C7" s="57">
        <v>950630331.8270545</v>
      </c>
      <c r="D7" s="57">
        <v>958726816.20997691</v>
      </c>
      <c r="E7" s="57">
        <v>986970515.64718163</v>
      </c>
      <c r="F7" s="57">
        <v>959588365.84839773</v>
      </c>
      <c r="G7" s="57">
        <v>929027283.01262772</v>
      </c>
      <c r="H7" s="68"/>
    </row>
    <row r="8" spans="1:9">
      <c r="A8" s="17" t="s">
        <v>26</v>
      </c>
      <c r="B8" s="57">
        <v>25437858.1974</v>
      </c>
      <c r="C8" s="57">
        <v>25394572.439599998</v>
      </c>
      <c r="D8" s="57">
        <v>25187791.347000003</v>
      </c>
      <c r="E8" s="57">
        <v>37009778.140999995</v>
      </c>
      <c r="F8" s="57">
        <v>68461261.010999992</v>
      </c>
      <c r="G8" s="57">
        <v>67280189.219099998</v>
      </c>
      <c r="H8" s="22"/>
    </row>
    <row r="9" spans="1:9">
      <c r="A9" s="17" t="s">
        <v>27</v>
      </c>
      <c r="B9" s="57">
        <v>2684779202.7394986</v>
      </c>
      <c r="C9" s="57">
        <v>2569702884.0920806</v>
      </c>
      <c r="D9" s="57">
        <v>2584401993.7005038</v>
      </c>
      <c r="E9" s="57">
        <v>2507181380.9350281</v>
      </c>
      <c r="F9" s="57">
        <v>2478908343.9971628</v>
      </c>
      <c r="G9" s="57">
        <v>2443861648.4072509</v>
      </c>
      <c r="H9" s="22"/>
    </row>
    <row r="10" spans="1:9">
      <c r="A10" s="17" t="s">
        <v>23</v>
      </c>
      <c r="B10" s="57">
        <v>9945620742.7029171</v>
      </c>
      <c r="C10" s="57">
        <v>8630620388.6072254</v>
      </c>
      <c r="D10" s="57">
        <v>8599815355.7640305</v>
      </c>
      <c r="E10" s="57">
        <v>9146195846.8486786</v>
      </c>
      <c r="F10" s="57">
        <v>9444465669.2281647</v>
      </c>
      <c r="G10" s="57">
        <v>10057892036.202387</v>
      </c>
      <c r="H10" s="22"/>
    </row>
    <row r="11" spans="1:9" ht="13.5" thickBot="1">
      <c r="A11" s="17" t="s">
        <v>28</v>
      </c>
      <c r="B11" s="57">
        <v>356022678.95821315</v>
      </c>
      <c r="C11" s="57">
        <v>255184077.1619482</v>
      </c>
      <c r="D11" s="57">
        <v>234089106.5053122</v>
      </c>
      <c r="E11" s="57">
        <v>234293378.89960307</v>
      </c>
      <c r="F11" s="57">
        <v>249081466.00816286</v>
      </c>
      <c r="G11" s="57">
        <v>245153280.05567947</v>
      </c>
      <c r="H11" s="22"/>
    </row>
    <row r="12" spans="1:9" ht="15.75" thickBot="1">
      <c r="A12" s="15" t="s">
        <v>29</v>
      </c>
      <c r="B12" s="65">
        <v>194788714876.50931</v>
      </c>
      <c r="C12" s="65">
        <v>202806740051.45575</v>
      </c>
      <c r="D12" s="65">
        <v>203142006789.28195</v>
      </c>
      <c r="E12" s="65">
        <v>211356196950.65601</v>
      </c>
      <c r="F12" s="65">
        <v>214662523540.83133</v>
      </c>
      <c r="G12" s="65">
        <v>217074794009.09311</v>
      </c>
      <c r="H12" s="22"/>
    </row>
    <row r="14" spans="1:9">
      <c r="E14" s="35"/>
      <c r="F14" s="35"/>
      <c r="G14" s="35"/>
    </row>
    <row r="15" spans="1:9">
      <c r="C15">
        <f>C5/C12*100</f>
        <v>61.291138841283676</v>
      </c>
      <c r="E15" s="35"/>
      <c r="F15" s="35"/>
      <c r="G15">
        <f>G5/G12*100</f>
        <v>59.501237993729703</v>
      </c>
      <c r="H15" s="35">
        <f>G15-C15</f>
        <v>-1.7899008475539731</v>
      </c>
    </row>
    <row r="16" spans="1:9">
      <c r="G16">
        <f>G6/G12*100</f>
        <v>34.167665620974937</v>
      </c>
    </row>
    <row r="17" spans="7:7">
      <c r="G17">
        <f>G10/G12*100</f>
        <v>4.6333762895479556</v>
      </c>
    </row>
    <row r="18" spans="7:7">
      <c r="G18">
        <f>H6/G12*100</f>
        <v>1.697720095747405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7"/>
  <sheetViews>
    <sheetView zoomScale="70" zoomScaleNormal="70" workbookViewId="0">
      <selection activeCell="F10" sqref="F10:V12"/>
    </sheetView>
  </sheetViews>
  <sheetFormatPr defaultRowHeight="12.75"/>
  <cols>
    <col min="3" max="3" width="10.28515625" customWidth="1"/>
    <col min="4" max="4" width="13.85546875" customWidth="1"/>
    <col min="5" max="18" width="14.7109375" customWidth="1"/>
    <col min="19" max="19" width="17.140625" customWidth="1"/>
    <col min="20" max="20" width="14.85546875" customWidth="1"/>
    <col min="21" max="21" width="15.85546875" customWidth="1"/>
    <col min="22" max="22" width="16.28515625" customWidth="1"/>
  </cols>
  <sheetData>
    <row r="1" spans="1:24">
      <c r="A1" s="34" t="s">
        <v>31</v>
      </c>
    </row>
    <row r="3" spans="1:24" ht="15">
      <c r="A3" s="37" t="s">
        <v>32</v>
      </c>
      <c r="B3" s="37"/>
      <c r="C3" s="37"/>
      <c r="D3" s="38">
        <v>2002</v>
      </c>
      <c r="E3" s="38">
        <v>2003</v>
      </c>
      <c r="F3" s="38">
        <v>2004</v>
      </c>
      <c r="G3" s="38">
        <v>2005</v>
      </c>
      <c r="H3" s="38">
        <v>2006</v>
      </c>
      <c r="I3" s="38">
        <v>2007</v>
      </c>
      <c r="J3" s="38">
        <v>2008</v>
      </c>
      <c r="K3" s="38">
        <v>2009</v>
      </c>
      <c r="L3" s="38">
        <v>2010</v>
      </c>
      <c r="M3" s="38">
        <v>2011</v>
      </c>
      <c r="N3" s="38">
        <v>2012</v>
      </c>
      <c r="O3" s="38">
        <v>2013</v>
      </c>
      <c r="P3" s="38">
        <v>2014</v>
      </c>
      <c r="Q3" s="38">
        <v>2015</v>
      </c>
      <c r="R3" s="38">
        <v>2016</v>
      </c>
      <c r="S3" s="38" t="s">
        <v>39</v>
      </c>
      <c r="T3" s="38" t="s">
        <v>48</v>
      </c>
      <c r="U3" s="38" t="s">
        <v>52</v>
      </c>
      <c r="V3" s="38" t="s">
        <v>54</v>
      </c>
    </row>
    <row r="4" spans="1:24" ht="15">
      <c r="A4" s="40" t="s">
        <v>33</v>
      </c>
      <c r="B4" s="41"/>
      <c r="C4" s="39"/>
      <c r="D4" s="47">
        <v>22316962865.778042</v>
      </c>
      <c r="E4" s="42">
        <v>22718638987.24279</v>
      </c>
      <c r="F4" s="42">
        <v>26223917287.216499</v>
      </c>
      <c r="G4" s="42">
        <v>29555250664.510094</v>
      </c>
      <c r="H4" s="42">
        <v>44565248828.824219</v>
      </c>
      <c r="I4" s="42">
        <v>69772184651.424652</v>
      </c>
      <c r="J4" s="42">
        <v>89253089786.100189</v>
      </c>
      <c r="K4" s="42">
        <v>83240584144.066086</v>
      </c>
      <c r="L4" s="42">
        <v>78464087863.436325</v>
      </c>
      <c r="M4" s="42">
        <v>78962214209.508545</v>
      </c>
      <c r="N4" s="42">
        <v>83530123277.859497</v>
      </c>
      <c r="O4" s="42">
        <v>84126094101.113708</v>
      </c>
      <c r="P4" s="42">
        <v>83787457169.794846</v>
      </c>
      <c r="Q4" s="42">
        <v>90031409086.496002</v>
      </c>
      <c r="R4" s="42">
        <v>97267791936.69693</v>
      </c>
      <c r="S4" s="42">
        <v>97761298218.126938</v>
      </c>
      <c r="T4" s="42">
        <v>101622735503.32567</v>
      </c>
      <c r="U4" s="42">
        <v>104823424604.76822</v>
      </c>
      <c r="V4" s="42">
        <v>105988833309.17661</v>
      </c>
      <c r="W4" s="35"/>
    </row>
    <row r="5" spans="1:24" ht="15">
      <c r="A5" s="40"/>
      <c r="B5" s="41" t="s">
        <v>34</v>
      </c>
      <c r="C5" s="39"/>
      <c r="D5" s="47">
        <v>85044129.355918944</v>
      </c>
      <c r="E5" s="42">
        <v>76776343.661731929</v>
      </c>
      <c r="F5" s="42">
        <v>165994942.05690086</v>
      </c>
      <c r="G5" s="42">
        <v>209305988.25456536</v>
      </c>
      <c r="H5" s="42">
        <v>240890621.30654788</v>
      </c>
      <c r="I5" s="42">
        <v>274510948.40445346</v>
      </c>
      <c r="J5" s="42">
        <v>448926473.33364922</v>
      </c>
      <c r="K5" s="42">
        <v>488534813.24348354</v>
      </c>
      <c r="L5" s="42">
        <v>640714548.49861228</v>
      </c>
      <c r="M5" s="42">
        <v>725749262.11795497</v>
      </c>
      <c r="N5" s="42">
        <v>723144559.60166681</v>
      </c>
      <c r="O5" s="42">
        <v>620851428.5892365</v>
      </c>
      <c r="P5" s="42">
        <v>629016505.42649865</v>
      </c>
      <c r="Q5" s="42">
        <v>536808136.63101143</v>
      </c>
      <c r="R5" s="42">
        <v>603972836.80710769</v>
      </c>
      <c r="S5" s="42">
        <v>579361838.60296512</v>
      </c>
      <c r="T5" s="42">
        <v>588564058.40656161</v>
      </c>
      <c r="U5" s="42">
        <v>568839932.18536365</v>
      </c>
      <c r="V5" s="42">
        <v>556530359.8971386</v>
      </c>
      <c r="W5" s="35">
        <f>V5/V4*100</f>
        <v>0.52508395698035648</v>
      </c>
      <c r="X5" t="s">
        <v>57</v>
      </c>
    </row>
    <row r="6" spans="1:24" ht="15">
      <c r="A6" s="40"/>
      <c r="B6" s="41" t="s">
        <v>35</v>
      </c>
      <c r="C6" s="39"/>
      <c r="D6" s="47">
        <v>13084521384.433519</v>
      </c>
      <c r="E6" s="42">
        <v>13194374727.027319</v>
      </c>
      <c r="F6" s="42">
        <v>14970549108.681246</v>
      </c>
      <c r="G6" s="42">
        <v>16472540378.531868</v>
      </c>
      <c r="H6" s="42">
        <v>24013598725.92799</v>
      </c>
      <c r="I6" s="42">
        <v>31454708395.906784</v>
      </c>
      <c r="J6" s="42">
        <v>40529813061.750374</v>
      </c>
      <c r="K6" s="42">
        <v>38394824156.261749</v>
      </c>
      <c r="L6" s="42">
        <v>36569121111.921165</v>
      </c>
      <c r="M6" s="42">
        <v>36349701342.299164</v>
      </c>
      <c r="N6" s="42">
        <v>39690844394.985016</v>
      </c>
      <c r="O6" s="42">
        <v>40460950878.557487</v>
      </c>
      <c r="P6" s="42">
        <v>39493487659.129677</v>
      </c>
      <c r="Q6" s="42">
        <v>39174402924.741432</v>
      </c>
      <c r="R6" s="42">
        <v>40121710375.88752</v>
      </c>
      <c r="S6" s="42">
        <v>40451585408.149353</v>
      </c>
      <c r="T6" s="42">
        <v>41670908956.013</v>
      </c>
      <c r="U6" s="42">
        <v>43027161426.906837</v>
      </c>
      <c r="V6" s="42">
        <v>43326021049.11087</v>
      </c>
      <c r="W6" s="35">
        <f>V6/V4*100</f>
        <v>40.877911093450699</v>
      </c>
      <c r="X6" t="s">
        <v>58</v>
      </c>
    </row>
    <row r="7" spans="1:24" ht="15">
      <c r="A7" s="40"/>
      <c r="B7" s="41" t="s">
        <v>36</v>
      </c>
      <c r="C7" s="39"/>
      <c r="D7" s="47">
        <v>9147397351.9886036</v>
      </c>
      <c r="E7" s="42">
        <v>9447487916.5537395</v>
      </c>
      <c r="F7" s="42">
        <v>11087373236.478355</v>
      </c>
      <c r="G7" s="42">
        <v>12873404297.723661</v>
      </c>
      <c r="H7" s="42">
        <v>20310759481.58968</v>
      </c>
      <c r="I7" s="42">
        <v>38042965307.113411</v>
      </c>
      <c r="J7" s="42">
        <v>48274350251.016167</v>
      </c>
      <c r="K7" s="42">
        <v>44357225174.560852</v>
      </c>
      <c r="L7" s="42">
        <v>41254252203.016548</v>
      </c>
      <c r="M7" s="42">
        <v>41886763605.091423</v>
      </c>
      <c r="N7" s="42">
        <v>43116134323.272812</v>
      </c>
      <c r="O7" s="42">
        <v>43044291793.96698</v>
      </c>
      <c r="P7" s="42">
        <v>43664953005.23867</v>
      </c>
      <c r="Q7" s="42">
        <v>50320198025.12355</v>
      </c>
      <c r="R7" s="42">
        <v>56542108724.002304</v>
      </c>
      <c r="S7" s="42">
        <v>56730350971.374619</v>
      </c>
      <c r="T7" s="42">
        <v>59363262488.906105</v>
      </c>
      <c r="U7" s="42">
        <v>61227423245.676025</v>
      </c>
      <c r="V7" s="42">
        <v>62106281900.168594</v>
      </c>
      <c r="W7" s="35">
        <f>V7/V4*100</f>
        <v>58.597004949568941</v>
      </c>
      <c r="X7" t="s">
        <v>59</v>
      </c>
    </row>
    <row r="9" spans="1:24">
      <c r="L9" s="49"/>
      <c r="M9" s="49"/>
      <c r="N9" s="49"/>
      <c r="O9" s="49"/>
      <c r="P9" s="49"/>
      <c r="Q9" s="49"/>
      <c r="R9" s="49"/>
      <c r="S9" s="35"/>
    </row>
    <row r="10" spans="1:24" s="22" customFormat="1">
      <c r="D10" s="69"/>
      <c r="E10" s="69"/>
      <c r="F10" s="69">
        <v>0.63299064071491418</v>
      </c>
      <c r="G10" s="69">
        <v>0.7081854612923304</v>
      </c>
      <c r="H10" s="69">
        <v>0.54053467137996314</v>
      </c>
      <c r="I10" s="69">
        <v>0.39343894673197438</v>
      </c>
      <c r="J10" s="69">
        <v>0.50298143673179885</v>
      </c>
      <c r="K10" s="69">
        <v>0.58689498429992626</v>
      </c>
      <c r="L10" s="69">
        <v>0.81657044126193234</v>
      </c>
      <c r="M10" s="69">
        <v>0.91910956320492976</v>
      </c>
      <c r="N10" s="69">
        <v>0.86572907021357592</v>
      </c>
      <c r="O10" s="69">
        <v>0.73800101528904494</v>
      </c>
      <c r="P10" s="69">
        <v>0.75072872082965825</v>
      </c>
      <c r="Q10" s="69">
        <v>0.59624540155234385</v>
      </c>
      <c r="R10" s="69">
        <v>0.62093815926260632</v>
      </c>
      <c r="S10" s="69">
        <v>0.5926290353778666</v>
      </c>
      <c r="T10" s="69">
        <v>0.57916573047504749</v>
      </c>
      <c r="U10" s="69">
        <v>0.54266489988296773</v>
      </c>
      <c r="V10" s="69">
        <v>0.52508395698035648</v>
      </c>
    </row>
    <row r="11" spans="1:24" s="22" customFormat="1" ht="15">
      <c r="C11" s="39"/>
      <c r="D11" s="70"/>
      <c r="E11" s="70"/>
      <c r="F11" s="70">
        <v>57.087386848871027</v>
      </c>
      <c r="G11" s="70">
        <v>55.734734127334171</v>
      </c>
      <c r="H11" s="70">
        <v>53.884134739524455</v>
      </c>
      <c r="I11" s="70">
        <v>45.082017358423819</v>
      </c>
      <c r="J11" s="70">
        <v>45.409983182523142</v>
      </c>
      <c r="K11" s="70">
        <v>46.125125803791917</v>
      </c>
      <c r="L11" s="70">
        <v>46.606189032068137</v>
      </c>
      <c r="M11" s="70">
        <v>46.034298437798839</v>
      </c>
      <c r="N11" s="70">
        <v>47.516803324897609</v>
      </c>
      <c r="O11" s="70">
        <v>48.095601383711269</v>
      </c>
      <c r="P11" s="70">
        <v>47.135321912319561</v>
      </c>
      <c r="Q11" s="70">
        <v>43.511929139202245</v>
      </c>
      <c r="R11" s="70">
        <v>41.248710983384115</v>
      </c>
      <c r="S11" s="70">
        <v>41.377913494860699</v>
      </c>
      <c r="T11" s="70">
        <v>41.005498178750848</v>
      </c>
      <c r="U11" s="70">
        <v>41.047276969950872</v>
      </c>
      <c r="V11" s="70">
        <v>40.877911093450699</v>
      </c>
    </row>
    <row r="12" spans="1:24" s="22" customFormat="1">
      <c r="D12" s="70"/>
      <c r="E12" s="70"/>
      <c r="F12" s="70">
        <v>42.279622510414079</v>
      </c>
      <c r="G12" s="70">
        <v>43.557080411373498</v>
      </c>
      <c r="H12" s="70">
        <v>45.575330589095572</v>
      </c>
      <c r="I12" s="70">
        <v>54.524543694844198</v>
      </c>
      <c r="J12" s="70">
        <v>54.087035380745064</v>
      </c>
      <c r="K12" s="70">
        <v>53.287979211908151</v>
      </c>
      <c r="L12" s="70">
        <v>52.577240526669932</v>
      </c>
      <c r="M12" s="70">
        <v>53.046591998996227</v>
      </c>
      <c r="N12" s="70">
        <v>51.617467604888809</v>
      </c>
      <c r="O12" s="70">
        <v>51.16639760099968</v>
      </c>
      <c r="P12" s="70">
        <v>52.113949366850775</v>
      </c>
      <c r="Q12" s="70">
        <v>55.891825459245403</v>
      </c>
      <c r="R12" s="70">
        <v>58.130350857353278</v>
      </c>
      <c r="S12" s="70">
        <v>58.029457469761439</v>
      </c>
      <c r="T12" s="70">
        <v>58.415336090774105</v>
      </c>
      <c r="U12" s="70">
        <v>58.410058130166178</v>
      </c>
      <c r="V12" s="70">
        <v>58.597004949568941</v>
      </c>
    </row>
    <row r="13" spans="1:24" s="22" customFormat="1"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4" s="22" customFormat="1"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4" s="22" customFormat="1">
      <c r="R15" s="70"/>
      <c r="S15" s="70"/>
      <c r="T15" s="70"/>
      <c r="U15" s="70"/>
    </row>
    <row r="16" spans="1:24" s="22" customFormat="1"/>
    <row r="17" s="22" customForma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="80" zoomScaleNormal="80" workbookViewId="0">
      <selection activeCell="B11" sqref="B11:M11"/>
    </sheetView>
  </sheetViews>
  <sheetFormatPr defaultRowHeight="12.75"/>
  <cols>
    <col min="2" max="2" width="14.140625" customWidth="1"/>
    <col min="3" max="3" width="14.28515625" customWidth="1"/>
    <col min="4" max="4" width="13.42578125" customWidth="1"/>
    <col min="5" max="5" width="13.85546875" customWidth="1"/>
    <col min="6" max="6" width="14.5703125" customWidth="1"/>
    <col min="7" max="7" width="15.140625" customWidth="1"/>
    <col min="8" max="9" width="14.42578125" customWidth="1"/>
    <col min="10" max="10" width="14.7109375" customWidth="1"/>
    <col min="11" max="11" width="14.42578125" customWidth="1"/>
    <col min="12" max="13" width="13.85546875" customWidth="1"/>
    <col min="14" max="14" width="21.42578125" customWidth="1"/>
  </cols>
  <sheetData>
    <row r="1" spans="1:15">
      <c r="B1" s="34" t="s">
        <v>38</v>
      </c>
    </row>
    <row r="3" spans="1:15" s="22" customFormat="1" ht="15" customHeight="1">
      <c r="B3" s="48" t="s">
        <v>41</v>
      </c>
      <c r="C3" s="48" t="s">
        <v>42</v>
      </c>
      <c r="D3" s="48" t="s">
        <v>43</v>
      </c>
      <c r="E3" s="48" t="s">
        <v>44</v>
      </c>
      <c r="F3" s="48" t="s">
        <v>45</v>
      </c>
      <c r="G3" s="48" t="s">
        <v>46</v>
      </c>
      <c r="H3" s="48" t="s">
        <v>47</v>
      </c>
      <c r="I3" s="48" t="s">
        <v>49</v>
      </c>
      <c r="J3" s="48" t="s">
        <v>50</v>
      </c>
      <c r="K3" s="48" t="s">
        <v>51</v>
      </c>
      <c r="L3" s="48" t="s">
        <v>53</v>
      </c>
      <c r="M3" s="48" t="s">
        <v>56</v>
      </c>
      <c r="N3" s="45" t="s">
        <v>37</v>
      </c>
    </row>
    <row r="4" spans="1:15">
      <c r="A4" s="43" t="s">
        <v>29</v>
      </c>
      <c r="B4" s="44">
        <v>10742947971.948717</v>
      </c>
      <c r="C4" s="44">
        <v>6807157219.9475021</v>
      </c>
      <c r="D4" s="44">
        <v>4045977875.838623</v>
      </c>
      <c r="E4" s="44">
        <v>3675000506.0810289</v>
      </c>
      <c r="F4" s="44">
        <v>6215139403.9909821</v>
      </c>
      <c r="G4" s="44">
        <v>6347955202.8602133</v>
      </c>
      <c r="H4" s="44">
        <v>8604374750.8496017</v>
      </c>
      <c r="I4" s="44">
        <v>4112167729.4594445</v>
      </c>
      <c r="J4" s="44">
        <v>4179074409.5192227</v>
      </c>
      <c r="K4" s="44">
        <v>3322737348.3938613</v>
      </c>
      <c r="L4" s="44">
        <v>5296268265.0808163</v>
      </c>
      <c r="M4" s="44">
        <v>7598878253.025115</v>
      </c>
      <c r="N4" s="44">
        <v>70947678936.995117</v>
      </c>
    </row>
    <row r="5" spans="1:15">
      <c r="B5">
        <f>B4/1000000000</f>
        <v>10.742947971948718</v>
      </c>
      <c r="C5">
        <f t="shared" ref="C5:M5" si="0">C4/1000000000</f>
        <v>6.8071572199475021</v>
      </c>
      <c r="D5">
        <f t="shared" si="0"/>
        <v>4.0459778758386227</v>
      </c>
      <c r="E5">
        <f t="shared" si="0"/>
        <v>3.6750005060810289</v>
      </c>
      <c r="F5">
        <f t="shared" si="0"/>
        <v>6.2151394039909817</v>
      </c>
      <c r="G5">
        <f t="shared" si="0"/>
        <v>6.3479552028602129</v>
      </c>
      <c r="H5">
        <f t="shared" si="0"/>
        <v>8.6043747508496011</v>
      </c>
      <c r="I5">
        <f t="shared" si="0"/>
        <v>4.1121677294594443</v>
      </c>
      <c r="J5">
        <f t="shared" si="0"/>
        <v>4.1790744095192229</v>
      </c>
      <c r="K5">
        <f t="shared" si="0"/>
        <v>3.3227373483938614</v>
      </c>
      <c r="L5">
        <f t="shared" si="0"/>
        <v>5.2962682650808164</v>
      </c>
      <c r="M5">
        <f t="shared" si="0"/>
        <v>7.5988782530251147</v>
      </c>
      <c r="N5" s="35">
        <f>N4/1000000000</f>
        <v>70.947678936995118</v>
      </c>
    </row>
    <row r="9" spans="1: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5" s="22" customFormat="1" ht="15">
      <c r="B10" s="48" t="s">
        <v>41</v>
      </c>
      <c r="C10" s="48" t="s">
        <v>42</v>
      </c>
      <c r="D10" s="48" t="s">
        <v>43</v>
      </c>
      <c r="E10" s="48" t="s">
        <v>44</v>
      </c>
      <c r="F10" s="48" t="s">
        <v>45</v>
      </c>
      <c r="G10" s="48" t="s">
        <v>46</v>
      </c>
      <c r="H10" s="48" t="s">
        <v>47</v>
      </c>
      <c r="I10" s="48" t="s">
        <v>49</v>
      </c>
      <c r="J10" s="48" t="s">
        <v>50</v>
      </c>
      <c r="K10" s="48" t="s">
        <v>51</v>
      </c>
      <c r="L10" s="48" t="s">
        <v>53</v>
      </c>
      <c r="M10" s="48" t="s">
        <v>56</v>
      </c>
      <c r="N10" t="s">
        <v>37</v>
      </c>
      <c r="O10"/>
    </row>
    <row r="11" spans="1:15" s="22" customFormat="1">
      <c r="B11">
        <v>10.742947971948718</v>
      </c>
      <c r="C11">
        <v>6.8071572199475021</v>
      </c>
      <c r="D11">
        <v>4.0459778758386227</v>
      </c>
      <c r="E11">
        <v>3.6750005060810289</v>
      </c>
      <c r="F11">
        <v>6.2151394039909817</v>
      </c>
      <c r="G11">
        <v>6.3479552028602129</v>
      </c>
      <c r="H11">
        <v>8.6043747508496011</v>
      </c>
      <c r="I11">
        <v>4.1121677294594443</v>
      </c>
      <c r="J11">
        <v>4.1790744095192229</v>
      </c>
      <c r="K11">
        <v>3.3227373483938614</v>
      </c>
      <c r="L11">
        <v>5.2962682650808164</v>
      </c>
      <c r="M11">
        <v>7.5988782530251147</v>
      </c>
      <c r="N11"/>
      <c r="O11"/>
    </row>
    <row r="12" spans="1:15" s="22" customFormat="1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s="22" customFormat="1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s="22" customFormat="1">
      <c r="O14" s="46"/>
    </row>
    <row r="15" spans="1:15" s="22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Çalışma Sayfaları</vt:lpstr>
      </vt:variant>
      <vt:variant>
        <vt:i4>6</vt:i4>
      </vt:variant>
      <vt:variant>
        <vt:lpstr>Grafikler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9" baseType="lpstr">
      <vt:lpstr>Sayfa1</vt:lpstr>
      <vt:lpstr>Sayfa2</vt:lpstr>
      <vt:lpstr>Tablo 1</vt:lpstr>
      <vt:lpstr>döviz</vt:lpstr>
      <vt:lpstr>Sayfa3</vt:lpstr>
      <vt:lpstr>vade</vt:lpstr>
      <vt:lpstr>Grafik1</vt:lpstr>
      <vt:lpstr>Sayfa1!Yazdırma_Alanı</vt:lpstr>
      <vt:lpstr>Sayfa2!Yazdırma_Alanı</vt:lpstr>
    </vt:vector>
  </TitlesOfParts>
  <Company>tcmb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ODEEGPE</dc:creator>
  <cp:lastModifiedBy>Admin</cp:lastModifiedBy>
  <cp:lastPrinted>2015-02-12T07:37:56Z</cp:lastPrinted>
  <dcterms:created xsi:type="dcterms:W3CDTF">2008-11-24T09:08:24Z</dcterms:created>
  <dcterms:modified xsi:type="dcterms:W3CDTF">2017-12-21T16:13:35Z</dcterms:modified>
</cp:coreProperties>
</file>